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dy2\Downloads\"/>
    </mc:Choice>
  </mc:AlternateContent>
  <xr:revisionPtr revIDLastSave="0" documentId="13_ncr:1_{6FCE0910-0946-4EFA-B81D-93D19BF60C46}" xr6:coauthVersionLast="47" xr6:coauthVersionMax="47" xr10:uidLastSave="{00000000-0000-0000-0000-000000000000}"/>
  <bookViews>
    <workbookView xWindow="1830" yWindow="900" windowWidth="16380" windowHeight="9165" xr2:uid="{ED61D849-B06E-45A8-8673-6047B15B8ACE}"/>
  </bookViews>
  <sheets>
    <sheet name="Standings" sheetId="3" r:id="rId1"/>
    <sheet name="10-12" sheetId="1" r:id="rId2"/>
    <sheet name="09-28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" l="1"/>
  <c r="C16" i="3"/>
  <c r="C14" i="3"/>
  <c r="C17" i="3"/>
  <c r="C7" i="3"/>
  <c r="C3" i="3"/>
  <c r="C8" i="3"/>
  <c r="C18" i="3"/>
  <c r="C11" i="3"/>
  <c r="C9" i="3"/>
  <c r="C19" i="3"/>
  <c r="C20" i="3"/>
  <c r="C5" i="3"/>
  <c r="C4" i="3"/>
  <c r="C21" i="3"/>
  <c r="C2" i="3"/>
  <c r="D2" i="3" s="1"/>
  <c r="C22" i="3"/>
  <c r="C23" i="3"/>
  <c r="C13" i="3"/>
  <c r="C10" i="3"/>
  <c r="C6" i="3"/>
  <c r="C12" i="3"/>
  <c r="X35" i="2"/>
  <c r="N35" i="2"/>
  <c r="Y35" i="2" s="1"/>
  <c r="C35" i="2"/>
  <c r="AC35" i="2" s="1"/>
  <c r="AR34" i="2"/>
  <c r="X34" i="2"/>
  <c r="AA34" i="2" s="1"/>
  <c r="N34" i="2"/>
  <c r="D34" i="2"/>
  <c r="AC34" i="2" s="1"/>
  <c r="AI34" i="2" s="1"/>
  <c r="C34" i="2"/>
  <c r="AR33" i="2"/>
  <c r="AQ33" i="2"/>
  <c r="AI33" i="2"/>
  <c r="AH33" i="2"/>
  <c r="AC33" i="2"/>
  <c r="AP33" i="2" s="1"/>
  <c r="X33" i="2"/>
  <c r="Y33" i="2" s="1"/>
  <c r="Z33" i="2" s="1"/>
  <c r="N33" i="2"/>
  <c r="C33" i="2"/>
  <c r="AI32" i="2"/>
  <c r="Y32" i="2"/>
  <c r="Z32" i="2" s="1"/>
  <c r="X32" i="2"/>
  <c r="AA32" i="2" s="1"/>
  <c r="N32" i="2"/>
  <c r="D32" i="2"/>
  <c r="AC32" i="2" s="1"/>
  <c r="AR32" i="2" s="1"/>
  <c r="C32" i="2"/>
  <c r="AC31" i="2"/>
  <c r="AU31" i="2" s="1"/>
  <c r="AA31" i="2"/>
  <c r="X31" i="2"/>
  <c r="N31" i="2"/>
  <c r="D31" i="2"/>
  <c r="C31" i="2"/>
  <c r="AT30" i="2"/>
  <c r="AL30" i="2"/>
  <c r="AK30" i="2"/>
  <c r="AC30" i="2"/>
  <c r="AU30" i="2" s="1"/>
  <c r="X30" i="2"/>
  <c r="N30" i="2"/>
  <c r="Y30" i="2" s="1"/>
  <c r="Z30" i="2" s="1"/>
  <c r="C30" i="2"/>
  <c r="AV29" i="2"/>
  <c r="AU29" i="2"/>
  <c r="AM29" i="2"/>
  <c r="AL29" i="2"/>
  <c r="AE29" i="2"/>
  <c r="AC29" i="2"/>
  <c r="X29" i="2"/>
  <c r="N29" i="2"/>
  <c r="D29" i="2"/>
  <c r="C29" i="2"/>
  <c r="AW28" i="2"/>
  <c r="X28" i="2"/>
  <c r="N28" i="2"/>
  <c r="Y28" i="2" s="1"/>
  <c r="C28" i="2"/>
  <c r="AC28" i="2" s="1"/>
  <c r="AQ27" i="2"/>
  <c r="X27" i="2"/>
  <c r="N27" i="2"/>
  <c r="D27" i="2"/>
  <c r="AC27" i="2" s="1"/>
  <c r="C27" i="2"/>
  <c r="Y26" i="2"/>
  <c r="X26" i="2"/>
  <c r="N26" i="2"/>
  <c r="D26" i="2"/>
  <c r="AC26" i="2" s="1"/>
  <c r="Z26" i="2" s="1"/>
  <c r="C26" i="2"/>
  <c r="AC25" i="2"/>
  <c r="AL25" i="2" s="1"/>
  <c r="AA25" i="2"/>
  <c r="X25" i="2"/>
  <c r="N25" i="2"/>
  <c r="Y25" i="2" s="1"/>
  <c r="C25" i="2"/>
  <c r="AC24" i="2"/>
  <c r="AL24" i="2" s="1"/>
  <c r="X24" i="2"/>
  <c r="N24" i="2"/>
  <c r="C24" i="2"/>
  <c r="AW23" i="2"/>
  <c r="AV23" i="2"/>
  <c r="AR23" i="2"/>
  <c r="AO23" i="2"/>
  <c r="AM23" i="2"/>
  <c r="AI23" i="2"/>
  <c r="AF23" i="2"/>
  <c r="AE23" i="2"/>
  <c r="AC23" i="2"/>
  <c r="AU23" i="2" s="1"/>
  <c r="X23" i="2"/>
  <c r="AA23" i="2" s="1"/>
  <c r="N23" i="2"/>
  <c r="C23" i="2"/>
  <c r="AV22" i="2"/>
  <c r="AE22" i="2"/>
  <c r="AC22" i="2"/>
  <c r="X22" i="2"/>
  <c r="N22" i="2"/>
  <c r="Y22" i="2" s="1"/>
  <c r="Z22" i="2" s="1"/>
  <c r="C22" i="2"/>
  <c r="AM21" i="2"/>
  <c r="AE21" i="2"/>
  <c r="X21" i="2"/>
  <c r="AA21" i="2" s="1"/>
  <c r="N21" i="2"/>
  <c r="D21" i="2"/>
  <c r="AC21" i="2" s="1"/>
  <c r="AV21" i="2" s="1"/>
  <c r="C21" i="2"/>
  <c r="AM20" i="2"/>
  <c r="AF20" i="2"/>
  <c r="AE20" i="2"/>
  <c r="Y20" i="2"/>
  <c r="X20" i="2"/>
  <c r="N20" i="2"/>
  <c r="D20" i="2"/>
  <c r="AC20" i="2" s="1"/>
  <c r="AO20" i="2" s="1"/>
  <c r="C20" i="2"/>
  <c r="AP19" i="2"/>
  <c r="AA19" i="2"/>
  <c r="X19" i="2"/>
  <c r="N19" i="2"/>
  <c r="C19" i="2"/>
  <c r="AC19" i="2" s="1"/>
  <c r="AW18" i="2"/>
  <c r="AP18" i="2"/>
  <c r="AJ18" i="2"/>
  <c r="AG18" i="2"/>
  <c r="AF18" i="2"/>
  <c r="X18" i="2"/>
  <c r="AA18" i="2" s="1"/>
  <c r="N18" i="2"/>
  <c r="D18" i="2"/>
  <c r="AC18" i="2" s="1"/>
  <c r="AO18" i="2" s="1"/>
  <c r="C18" i="2"/>
  <c r="AO17" i="2"/>
  <c r="AJ17" i="2"/>
  <c r="AG17" i="2"/>
  <c r="X17" i="2"/>
  <c r="AA17" i="2" s="1"/>
  <c r="N17" i="2"/>
  <c r="C17" i="2"/>
  <c r="AC17" i="2" s="1"/>
  <c r="AP17" i="2" s="1"/>
  <c r="Y16" i="2"/>
  <c r="X16" i="2"/>
  <c r="N16" i="2"/>
  <c r="D16" i="2"/>
  <c r="AC16" i="2" s="1"/>
  <c r="AF16" i="2" s="1"/>
  <c r="C16" i="2"/>
  <c r="AT15" i="2"/>
  <c r="AP15" i="2"/>
  <c r="AK15" i="2"/>
  <c r="AH15" i="2"/>
  <c r="AG15" i="2"/>
  <c r="AA15" i="2"/>
  <c r="X15" i="2"/>
  <c r="N15" i="2"/>
  <c r="C15" i="2"/>
  <c r="AC15" i="2" s="1"/>
  <c r="AW14" i="2"/>
  <c r="AP14" i="2"/>
  <c r="AO14" i="2"/>
  <c r="AJ14" i="2"/>
  <c r="AF14" i="2"/>
  <c r="X14" i="2"/>
  <c r="AA14" i="2" s="1"/>
  <c r="N14" i="2"/>
  <c r="C14" i="2"/>
  <c r="AC14" i="2" s="1"/>
  <c r="AW13" i="2"/>
  <c r="AV13" i="2"/>
  <c r="AR13" i="2"/>
  <c r="AM13" i="2"/>
  <c r="AF13" i="2"/>
  <c r="Y13" i="2"/>
  <c r="Z13" i="2" s="1"/>
  <c r="X13" i="2"/>
  <c r="AA13" i="2" s="1"/>
  <c r="N13" i="2"/>
  <c r="D13" i="2"/>
  <c r="AC13" i="2" s="1"/>
  <c r="AI13" i="2" s="1"/>
  <c r="C13" i="2"/>
  <c r="AK12" i="2"/>
  <c r="AH12" i="2"/>
  <c r="AG12" i="2"/>
  <c r="X12" i="2"/>
  <c r="N12" i="2"/>
  <c r="C12" i="2"/>
  <c r="AC12" i="2" s="1"/>
  <c r="AP12" i="2" s="1"/>
  <c r="X11" i="2"/>
  <c r="AA11" i="2" s="1"/>
  <c r="N11" i="2"/>
  <c r="C11" i="2"/>
  <c r="AC11" i="2" s="1"/>
  <c r="AA10" i="2"/>
  <c r="X10" i="2"/>
  <c r="N10" i="2"/>
  <c r="C10" i="2"/>
  <c r="AC10" i="2" s="1"/>
  <c r="AO9" i="2"/>
  <c r="AG9" i="2"/>
  <c r="AF9" i="2"/>
  <c r="X9" i="2"/>
  <c r="AA9" i="2" s="1"/>
  <c r="N9" i="2"/>
  <c r="D9" i="2"/>
  <c r="AC9" i="2" s="1"/>
  <c r="AP9" i="2" s="1"/>
  <c r="C9" i="2"/>
  <c r="X8" i="2"/>
  <c r="N8" i="2"/>
  <c r="Y8" i="2" s="1"/>
  <c r="Z8" i="2" s="1"/>
  <c r="D8" i="2"/>
  <c r="AC8" i="2" s="1"/>
  <c r="AW8" i="2" s="1"/>
  <c r="C8" i="2"/>
  <c r="AR7" i="2"/>
  <c r="AL7" i="2"/>
  <c r="AJ7" i="2"/>
  <c r="AI7" i="2"/>
  <c r="AC7" i="2"/>
  <c r="AS7" i="2" s="1"/>
  <c r="Y7" i="2"/>
  <c r="Z7" i="2" s="1"/>
  <c r="X7" i="2"/>
  <c r="N7" i="2"/>
  <c r="D7" i="2"/>
  <c r="C7" i="2"/>
  <c r="X6" i="2"/>
  <c r="Y6" i="2" s="1"/>
  <c r="Z6" i="2" s="1"/>
  <c r="N6" i="2"/>
  <c r="D6" i="2"/>
  <c r="AC6" i="2" s="1"/>
  <c r="C6" i="2"/>
  <c r="Y5" i="2"/>
  <c r="X5" i="2"/>
  <c r="N5" i="2"/>
  <c r="C5" i="2"/>
  <c r="AC5" i="2" s="1"/>
  <c r="X3" i="2"/>
  <c r="N3" i="2"/>
  <c r="Y3" i="2" s="1"/>
  <c r="X35" i="1"/>
  <c r="N35" i="1"/>
  <c r="Y35" i="1" s="1"/>
  <c r="C35" i="1"/>
  <c r="AC35" i="1" s="1"/>
  <c r="X34" i="1"/>
  <c r="AA34" i="1" s="1"/>
  <c r="N34" i="1"/>
  <c r="D34" i="1"/>
  <c r="AC34" i="1" s="1"/>
  <c r="C34" i="1"/>
  <c r="X33" i="1"/>
  <c r="AA33" i="1" s="1"/>
  <c r="N33" i="1"/>
  <c r="Y33" i="1" s="1"/>
  <c r="C33" i="1"/>
  <c r="AC33" i="1" s="1"/>
  <c r="X32" i="1"/>
  <c r="N32" i="1"/>
  <c r="Y32" i="1" s="1"/>
  <c r="Z32" i="1" s="1"/>
  <c r="D32" i="1"/>
  <c r="AC32" i="1" s="1"/>
  <c r="C32" i="1"/>
  <c r="X31" i="1"/>
  <c r="Y31" i="1" s="1"/>
  <c r="Z31" i="1" s="1"/>
  <c r="N31" i="1"/>
  <c r="D31" i="1"/>
  <c r="AC31" i="1" s="1"/>
  <c r="C31" i="1"/>
  <c r="X30" i="1"/>
  <c r="AA30" i="1" s="1"/>
  <c r="N30" i="1"/>
  <c r="C30" i="1"/>
  <c r="AC30" i="1" s="1"/>
  <c r="AF30" i="1" s="1"/>
  <c r="X29" i="1"/>
  <c r="N29" i="1"/>
  <c r="Y29" i="1" s="1"/>
  <c r="D29" i="1"/>
  <c r="AC29" i="1" s="1"/>
  <c r="C29" i="1"/>
  <c r="AA28" i="1"/>
  <c r="X28" i="1"/>
  <c r="N28" i="1"/>
  <c r="C28" i="1"/>
  <c r="AC28" i="1" s="1"/>
  <c r="AI28" i="1" s="1"/>
  <c r="X27" i="1"/>
  <c r="N27" i="1"/>
  <c r="Y27" i="1" s="1"/>
  <c r="D27" i="1"/>
  <c r="AC27" i="1" s="1"/>
  <c r="C27" i="1"/>
  <c r="AS26" i="1"/>
  <c r="AQ26" i="1"/>
  <c r="AJ26" i="1"/>
  <c r="AH26" i="1"/>
  <c r="X26" i="1"/>
  <c r="N26" i="1"/>
  <c r="D26" i="1"/>
  <c r="AC26" i="1" s="1"/>
  <c r="C26" i="1"/>
  <c r="AC25" i="1"/>
  <c r="X25" i="1"/>
  <c r="AA25" i="1" s="1"/>
  <c r="N25" i="1"/>
  <c r="C25" i="1"/>
  <c r="AR24" i="1"/>
  <c r="AK24" i="1"/>
  <c r="AA24" i="1"/>
  <c r="X24" i="1"/>
  <c r="N24" i="1"/>
  <c r="C24" i="1"/>
  <c r="AC24" i="1" s="1"/>
  <c r="AT24" i="1" s="1"/>
  <c r="AQ23" i="1"/>
  <c r="AJ23" i="1"/>
  <c r="X23" i="1"/>
  <c r="AA23" i="1" s="1"/>
  <c r="N23" i="1"/>
  <c r="C23" i="1"/>
  <c r="AC23" i="1" s="1"/>
  <c r="AS23" i="1" s="1"/>
  <c r="AV22" i="1"/>
  <c r="AR22" i="1"/>
  <c r="AP22" i="1"/>
  <c r="AM22" i="1"/>
  <c r="AI22" i="1"/>
  <c r="AG22" i="1"/>
  <c r="AE22" i="1"/>
  <c r="AC22" i="1"/>
  <c r="AU22" i="1" s="1"/>
  <c r="X22" i="1"/>
  <c r="N22" i="1"/>
  <c r="Y22" i="1" s="1"/>
  <c r="Z22" i="1" s="1"/>
  <c r="C22" i="1"/>
  <c r="AQ21" i="1"/>
  <c r="X21" i="1"/>
  <c r="AA21" i="1" s="1"/>
  <c r="N21" i="1"/>
  <c r="D21" i="1"/>
  <c r="AC21" i="1" s="1"/>
  <c r="C21" i="1"/>
  <c r="AO20" i="1"/>
  <c r="AJ20" i="1"/>
  <c r="AF20" i="1"/>
  <c r="X20" i="1"/>
  <c r="N20" i="1"/>
  <c r="D20" i="1"/>
  <c r="AC20" i="1" s="1"/>
  <c r="AH20" i="1" s="1"/>
  <c r="C20" i="1"/>
  <c r="X19" i="1"/>
  <c r="AA19" i="1" s="1"/>
  <c r="N19" i="1"/>
  <c r="C19" i="1"/>
  <c r="AC19" i="1" s="1"/>
  <c r="AA18" i="1"/>
  <c r="X18" i="1"/>
  <c r="N18" i="1"/>
  <c r="D18" i="1"/>
  <c r="AC18" i="1" s="1"/>
  <c r="AI18" i="1" s="1"/>
  <c r="C18" i="1"/>
  <c r="AK17" i="1"/>
  <c r="AG17" i="1"/>
  <c r="AA17" i="1"/>
  <c r="Y17" i="1"/>
  <c r="X17" i="1"/>
  <c r="N17" i="1"/>
  <c r="C17" i="1"/>
  <c r="AC17" i="1" s="1"/>
  <c r="AI17" i="1" s="1"/>
  <c r="AU16" i="1"/>
  <c r="AQ16" i="1"/>
  <c r="AL16" i="1"/>
  <c r="AJ16" i="1"/>
  <c r="AC16" i="1"/>
  <c r="AS16" i="1" s="1"/>
  <c r="X16" i="1"/>
  <c r="N16" i="1"/>
  <c r="D16" i="1"/>
  <c r="C16" i="1"/>
  <c r="AC15" i="1"/>
  <c r="AS15" i="1" s="1"/>
  <c r="X15" i="1"/>
  <c r="AA15" i="1" s="1"/>
  <c r="N15" i="1"/>
  <c r="C15" i="1"/>
  <c r="AV14" i="1"/>
  <c r="AT14" i="1"/>
  <c r="AM14" i="1"/>
  <c r="AK14" i="1"/>
  <c r="AI14" i="1"/>
  <c r="AA14" i="1"/>
  <c r="X14" i="1"/>
  <c r="N14" i="1"/>
  <c r="C14" i="1"/>
  <c r="AC14" i="1" s="1"/>
  <c r="AU13" i="1"/>
  <c r="AS13" i="1"/>
  <c r="AC13" i="1"/>
  <c r="X13" i="1"/>
  <c r="N13" i="1"/>
  <c r="Y13" i="1" s="1"/>
  <c r="Z13" i="1" s="1"/>
  <c r="D13" i="1"/>
  <c r="C13" i="1"/>
  <c r="X12" i="1"/>
  <c r="Y12" i="1" s="1"/>
  <c r="N12" i="1"/>
  <c r="C12" i="1"/>
  <c r="AC12" i="1" s="1"/>
  <c r="AV11" i="1"/>
  <c r="AT11" i="1"/>
  <c r="AG11" i="1"/>
  <c r="AE11" i="1"/>
  <c r="AA11" i="1"/>
  <c r="X11" i="1"/>
  <c r="N11" i="1"/>
  <c r="C11" i="1"/>
  <c r="AC11" i="1" s="1"/>
  <c r="AM11" i="1" s="1"/>
  <c r="X10" i="1"/>
  <c r="Y10" i="1" s="1"/>
  <c r="Z10" i="1" s="1"/>
  <c r="N10" i="1"/>
  <c r="C10" i="1"/>
  <c r="AC10" i="1" s="1"/>
  <c r="AA9" i="1"/>
  <c r="X9" i="1"/>
  <c r="N9" i="1"/>
  <c r="D9" i="1"/>
  <c r="AC9" i="1" s="1"/>
  <c r="AK9" i="1" s="1"/>
  <c r="C9" i="1"/>
  <c r="AM8" i="1"/>
  <c r="AG8" i="1"/>
  <c r="AE8" i="1"/>
  <c r="X8" i="1"/>
  <c r="N8" i="1"/>
  <c r="Y8" i="1" s="1"/>
  <c r="D8" i="1"/>
  <c r="AC8" i="1" s="1"/>
  <c r="AT8" i="1" s="1"/>
  <c r="C8" i="1"/>
  <c r="AV7" i="1"/>
  <c r="AR7" i="1"/>
  <c r="AP7" i="1"/>
  <c r="AM7" i="1"/>
  <c r="AI7" i="1"/>
  <c r="AG7" i="1"/>
  <c r="AE7" i="1"/>
  <c r="AC7" i="1"/>
  <c r="AU7" i="1" s="1"/>
  <c r="AA7" i="1"/>
  <c r="X7" i="1"/>
  <c r="N7" i="1"/>
  <c r="D7" i="1"/>
  <c r="C7" i="1"/>
  <c r="AR6" i="1"/>
  <c r="AP6" i="1"/>
  <c r="AI6" i="1"/>
  <c r="AG6" i="1"/>
  <c r="X6" i="1"/>
  <c r="AA6" i="1" s="1"/>
  <c r="N6" i="1"/>
  <c r="D6" i="1"/>
  <c r="AC6" i="1" s="1"/>
  <c r="AV6" i="1" s="1"/>
  <c r="C6" i="1"/>
  <c r="AV5" i="1"/>
  <c r="AR5" i="1"/>
  <c r="AP5" i="1"/>
  <c r="AM5" i="1"/>
  <c r="AI5" i="1"/>
  <c r="AH5" i="1"/>
  <c r="AG5" i="1"/>
  <c r="AE5" i="1"/>
  <c r="AC5" i="1"/>
  <c r="AU5" i="1" s="1"/>
  <c r="X5" i="1"/>
  <c r="N5" i="1"/>
  <c r="C5" i="1"/>
  <c r="Y3" i="1"/>
  <c r="X3" i="1"/>
  <c r="N3" i="1"/>
  <c r="D8" i="3" l="1"/>
  <c r="D12" i="3"/>
  <c r="D4" i="3"/>
  <c r="D3" i="3"/>
  <c r="D5" i="3"/>
  <c r="D7" i="3"/>
  <c r="D9" i="3"/>
  <c r="D10" i="3"/>
  <c r="D13" i="3"/>
  <c r="D11" i="3"/>
  <c r="D14" i="3"/>
  <c r="D6" i="3"/>
  <c r="AR6" i="2"/>
  <c r="AI6" i="2"/>
  <c r="AQ6" i="2"/>
  <c r="AP6" i="2"/>
  <c r="AG6" i="2"/>
  <c r="AV6" i="2"/>
  <c r="AM6" i="2"/>
  <c r="AE6" i="2"/>
  <c r="AW6" i="2"/>
  <c r="AH6" i="2"/>
  <c r="AU6" i="2"/>
  <c r="AF6" i="2"/>
  <c r="AK6" i="2"/>
  <c r="AT6" i="2"/>
  <c r="AS6" i="2"/>
  <c r="AO6" i="2"/>
  <c r="AL6" i="2"/>
  <c r="AJ6" i="2"/>
  <c r="AQ5" i="2"/>
  <c r="AH5" i="2"/>
  <c r="AP5" i="2"/>
  <c r="AG5" i="2"/>
  <c r="AW5" i="2"/>
  <c r="AO5" i="2"/>
  <c r="AF5" i="2"/>
  <c r="AT5" i="2"/>
  <c r="AJ5" i="2"/>
  <c r="AV5" i="2"/>
  <c r="AM5" i="2"/>
  <c r="AE5" i="2"/>
  <c r="AS5" i="2"/>
  <c r="AU5" i="2"/>
  <c r="AL5" i="2"/>
  <c r="AK5" i="2"/>
  <c r="AR5" i="2"/>
  <c r="AI5" i="2"/>
  <c r="AA12" i="2"/>
  <c r="AP11" i="2"/>
  <c r="AG11" i="2"/>
  <c r="AW11" i="2"/>
  <c r="AO11" i="2"/>
  <c r="AF11" i="2"/>
  <c r="AV11" i="2"/>
  <c r="AM11" i="2"/>
  <c r="AE11" i="2"/>
  <c r="AT11" i="2"/>
  <c r="AK11" i="2"/>
  <c r="AS11" i="2"/>
  <c r="AJ11" i="2"/>
  <c r="AI11" i="2"/>
  <c r="AR11" i="2"/>
  <c r="AH11" i="2"/>
  <c r="AQ11" i="2"/>
  <c r="AL11" i="2"/>
  <c r="AU11" i="2"/>
  <c r="AO8" i="2"/>
  <c r="AO16" i="2"/>
  <c r="AV28" i="2"/>
  <c r="AM28" i="2"/>
  <c r="AE28" i="2"/>
  <c r="AU28" i="2"/>
  <c r="AL28" i="2"/>
  <c r="AT28" i="2"/>
  <c r="AK28" i="2"/>
  <c r="AS28" i="2"/>
  <c r="AJ28" i="2"/>
  <c r="AR28" i="2"/>
  <c r="AI28" i="2"/>
  <c r="AQ28" i="2"/>
  <c r="AH28" i="2"/>
  <c r="AW35" i="2"/>
  <c r="AO35" i="2"/>
  <c r="AF35" i="2"/>
  <c r="AV35" i="2"/>
  <c r="AM35" i="2"/>
  <c r="AE35" i="2"/>
  <c r="AU35" i="2"/>
  <c r="AL35" i="2"/>
  <c r="AT35" i="2"/>
  <c r="AK35" i="2"/>
  <c r="AS35" i="2"/>
  <c r="AJ35" i="2"/>
  <c r="AR35" i="2"/>
  <c r="AI35" i="2"/>
  <c r="AV16" i="2"/>
  <c r="AA26" i="2"/>
  <c r="Z35" i="2"/>
  <c r="AA7" i="2"/>
  <c r="AQ7" i="2"/>
  <c r="AS8" i="2"/>
  <c r="AJ9" i="2"/>
  <c r="AE13" i="2"/>
  <c r="AV14" i="2"/>
  <c r="AM14" i="2"/>
  <c r="AE14" i="2"/>
  <c r="AU14" i="2"/>
  <c r="AL14" i="2"/>
  <c r="AT14" i="2"/>
  <c r="AK14" i="2"/>
  <c r="AR14" i="2"/>
  <c r="AI14" i="2"/>
  <c r="AQ14" i="2"/>
  <c r="AH14" i="2"/>
  <c r="AS14" i="2"/>
  <c r="Z16" i="2"/>
  <c r="AW16" i="2"/>
  <c r="AF21" i="2"/>
  <c r="AT22" i="2"/>
  <c r="AK22" i="2"/>
  <c r="AS22" i="2"/>
  <c r="AJ22" i="2"/>
  <c r="AR22" i="2"/>
  <c r="AI22" i="2"/>
  <c r="AQ22" i="2"/>
  <c r="AH22" i="2"/>
  <c r="AP22" i="2"/>
  <c r="AG22" i="2"/>
  <c r="AW22" i="2"/>
  <c r="AO22" i="2"/>
  <c r="AF22" i="2"/>
  <c r="AM24" i="2"/>
  <c r="AK25" i="2"/>
  <c r="Y27" i="2"/>
  <c r="Z27" i="2" s="1"/>
  <c r="AL31" i="2"/>
  <c r="AA35" i="2"/>
  <c r="AW10" i="2"/>
  <c r="AO10" i="2"/>
  <c r="AF10" i="2"/>
  <c r="AV10" i="2"/>
  <c r="AM10" i="2"/>
  <c r="AE10" i="2"/>
  <c r="AU10" i="2"/>
  <c r="AL10" i="2"/>
  <c r="AS10" i="2"/>
  <c r="AJ10" i="2"/>
  <c r="AR10" i="2"/>
  <c r="AI10" i="2"/>
  <c r="Z5" i="2"/>
  <c r="AP8" i="2"/>
  <c r="AR16" i="2"/>
  <c r="AK31" i="2"/>
  <c r="AA6" i="2"/>
  <c r="AF8" i="2"/>
  <c r="AG10" i="2"/>
  <c r="AW12" i="2"/>
  <c r="AO12" i="2"/>
  <c r="AF12" i="2"/>
  <c r="AV12" i="2"/>
  <c r="AM12" i="2"/>
  <c r="AE12" i="2"/>
  <c r="AU12" i="2"/>
  <c r="AL12" i="2"/>
  <c r="AS12" i="2"/>
  <c r="AJ12" i="2"/>
  <c r="AR12" i="2"/>
  <c r="AI12" i="2"/>
  <c r="AQ12" i="2"/>
  <c r="AE16" i="2"/>
  <c r="AV17" i="2"/>
  <c r="AM17" i="2"/>
  <c r="AE17" i="2"/>
  <c r="AU17" i="2"/>
  <c r="AL17" i="2"/>
  <c r="AT17" i="2"/>
  <c r="AK17" i="2"/>
  <c r="AR17" i="2"/>
  <c r="AI17" i="2"/>
  <c r="AQ17" i="2"/>
  <c r="AH17" i="2"/>
  <c r="AS17" i="2"/>
  <c r="AU20" i="2"/>
  <c r="AL20" i="2"/>
  <c r="AT20" i="2"/>
  <c r="AK20" i="2"/>
  <c r="AS20" i="2"/>
  <c r="AJ20" i="2"/>
  <c r="AR20" i="2"/>
  <c r="AI20" i="2"/>
  <c r="AQ20" i="2"/>
  <c r="AH20" i="2"/>
  <c r="AP20" i="2"/>
  <c r="AG20" i="2"/>
  <c r="AV20" i="2"/>
  <c r="AU24" i="2"/>
  <c r="AF28" i="2"/>
  <c r="AT31" i="2"/>
  <c r="AG35" i="2"/>
  <c r="AV8" i="2"/>
  <c r="AM8" i="2"/>
  <c r="AE8" i="2"/>
  <c r="AU8" i="2"/>
  <c r="AL8" i="2"/>
  <c r="AT8" i="2"/>
  <c r="AK8" i="2"/>
  <c r="AR8" i="2"/>
  <c r="AI8" i="2"/>
  <c r="AQ26" i="2"/>
  <c r="AH26" i="2"/>
  <c r="AP26" i="2"/>
  <c r="AG26" i="2"/>
  <c r="AW26" i="2"/>
  <c r="AO26" i="2"/>
  <c r="AF26" i="2"/>
  <c r="AV26" i="2"/>
  <c r="AM26" i="2"/>
  <c r="AE26" i="2"/>
  <c r="AU26" i="2"/>
  <c r="AL26" i="2"/>
  <c r="AT26" i="2"/>
  <c r="AK26" i="2"/>
  <c r="AW19" i="2"/>
  <c r="AO19" i="2"/>
  <c r="AF19" i="2"/>
  <c r="AV19" i="2"/>
  <c r="AM19" i="2"/>
  <c r="AE19" i="2"/>
  <c r="AU19" i="2"/>
  <c r="AL19" i="2"/>
  <c r="AS19" i="2"/>
  <c r="AJ19" i="2"/>
  <c r="AR19" i="2"/>
  <c r="AI19" i="2"/>
  <c r="AQ19" i="2"/>
  <c r="AA8" i="2"/>
  <c r="AA16" i="2"/>
  <c r="AA22" i="2"/>
  <c r="AS25" i="2"/>
  <c r="AJ25" i="2"/>
  <c r="AR25" i="2"/>
  <c r="AI25" i="2"/>
  <c r="AQ25" i="2"/>
  <c r="AH25" i="2"/>
  <c r="AP25" i="2"/>
  <c r="AG25" i="2"/>
  <c r="AW25" i="2"/>
  <c r="AO25" i="2"/>
  <c r="AF25" i="2"/>
  <c r="AV25" i="2"/>
  <c r="AM25" i="2"/>
  <c r="AE25" i="2"/>
  <c r="AW27" i="2"/>
  <c r="AO27" i="2"/>
  <c r="AF27" i="2"/>
  <c r="AV27" i="2"/>
  <c r="AM27" i="2"/>
  <c r="AE27" i="2"/>
  <c r="AU27" i="2"/>
  <c r="AL27" i="2"/>
  <c r="AT27" i="2"/>
  <c r="AK27" i="2"/>
  <c r="AS27" i="2"/>
  <c r="AJ27" i="2"/>
  <c r="AR27" i="2"/>
  <c r="AI27" i="2"/>
  <c r="AG8" i="2"/>
  <c r="AH10" i="2"/>
  <c r="Y12" i="2"/>
  <c r="Z12" i="2" s="1"/>
  <c r="AT12" i="2"/>
  <c r="AW15" i="2"/>
  <c r="AO15" i="2"/>
  <c r="AF15" i="2"/>
  <c r="AV15" i="2"/>
  <c r="AM15" i="2"/>
  <c r="AE15" i="2"/>
  <c r="AU15" i="2"/>
  <c r="AL15" i="2"/>
  <c r="AS15" i="2"/>
  <c r="AJ15" i="2"/>
  <c r="AR15" i="2"/>
  <c r="AI15" i="2"/>
  <c r="AQ15" i="2"/>
  <c r="AW17" i="2"/>
  <c r="AG19" i="2"/>
  <c r="AW20" i="2"/>
  <c r="AO21" i="2"/>
  <c r="AL22" i="2"/>
  <c r="AV24" i="2"/>
  <c r="AT25" i="2"/>
  <c r="AI26" i="2"/>
  <c r="AG27" i="2"/>
  <c r="AG28" i="2"/>
  <c r="AT29" i="2"/>
  <c r="AK29" i="2"/>
  <c r="AS29" i="2"/>
  <c r="AJ29" i="2"/>
  <c r="AR29" i="2"/>
  <c r="AI29" i="2"/>
  <c r="AQ29" i="2"/>
  <c r="AH29" i="2"/>
  <c r="AP29" i="2"/>
  <c r="AG29" i="2"/>
  <c r="AW29" i="2"/>
  <c r="AO29" i="2"/>
  <c r="AF29" i="2"/>
  <c r="AJ32" i="2"/>
  <c r="AH34" i="2"/>
  <c r="AH35" i="2"/>
  <c r="AU16" i="2"/>
  <c r="AL16" i="2"/>
  <c r="AT16" i="2"/>
  <c r="AK16" i="2"/>
  <c r="AS16" i="2"/>
  <c r="AJ16" i="2"/>
  <c r="AQ16" i="2"/>
  <c r="AH16" i="2"/>
  <c r="AP16" i="2"/>
  <c r="AG16" i="2"/>
  <c r="AE24" i="2"/>
  <c r="AT19" i="2"/>
  <c r="AA28" i="2"/>
  <c r="Z28" i="2"/>
  <c r="AA33" i="2"/>
  <c r="AP7" i="2"/>
  <c r="AG7" i="2"/>
  <c r="AW7" i="2"/>
  <c r="AO7" i="2"/>
  <c r="AF7" i="2"/>
  <c r="AV7" i="2"/>
  <c r="AM7" i="2"/>
  <c r="AE7" i="2"/>
  <c r="AT7" i="2"/>
  <c r="AK7" i="2"/>
  <c r="AU7" i="2"/>
  <c r="AH8" i="2"/>
  <c r="AV9" i="2"/>
  <c r="AM9" i="2"/>
  <c r="AE9" i="2"/>
  <c r="AU9" i="2"/>
  <c r="AL9" i="2"/>
  <c r="AT9" i="2"/>
  <c r="AK9" i="2"/>
  <c r="AR9" i="2"/>
  <c r="AI9" i="2"/>
  <c r="AQ9" i="2"/>
  <c r="AH9" i="2"/>
  <c r="AS9" i="2"/>
  <c r="AK10" i="2"/>
  <c r="AI16" i="2"/>
  <c r="AH19" i="2"/>
  <c r="AA20" i="2"/>
  <c r="AM22" i="2"/>
  <c r="AU25" i="2"/>
  <c r="AJ26" i="2"/>
  <c r="AH27" i="2"/>
  <c r="AO28" i="2"/>
  <c r="AA30" i="2"/>
  <c r="AP35" i="2"/>
  <c r="AQ10" i="2"/>
  <c r="AT24" i="2"/>
  <c r="AK24" i="2"/>
  <c r="AS24" i="2"/>
  <c r="AJ24" i="2"/>
  <c r="AR24" i="2"/>
  <c r="AI24" i="2"/>
  <c r="AQ24" i="2"/>
  <c r="AH24" i="2"/>
  <c r="AP24" i="2"/>
  <c r="AG24" i="2"/>
  <c r="AW24" i="2"/>
  <c r="AO24" i="2"/>
  <c r="AF24" i="2"/>
  <c r="AS26" i="2"/>
  <c r="AT10" i="2"/>
  <c r="AS31" i="2"/>
  <c r="AJ31" i="2"/>
  <c r="AR31" i="2"/>
  <c r="AI31" i="2"/>
  <c r="AQ31" i="2"/>
  <c r="AH31" i="2"/>
  <c r="AP31" i="2"/>
  <c r="AG31" i="2"/>
  <c r="AW31" i="2"/>
  <c r="AO31" i="2"/>
  <c r="AF31" i="2"/>
  <c r="AV31" i="2"/>
  <c r="AM31" i="2"/>
  <c r="AE31" i="2"/>
  <c r="AA5" i="2"/>
  <c r="AQ8" i="2"/>
  <c r="AP34" i="2"/>
  <c r="AG34" i="2"/>
  <c r="AW34" i="2"/>
  <c r="AO34" i="2"/>
  <c r="AF34" i="2"/>
  <c r="AV34" i="2"/>
  <c r="AM34" i="2"/>
  <c r="AE34" i="2"/>
  <c r="AU34" i="2"/>
  <c r="AL34" i="2"/>
  <c r="AT34" i="2"/>
  <c r="AK34" i="2"/>
  <c r="AS34" i="2"/>
  <c r="AJ34" i="2"/>
  <c r="AH7" i="2"/>
  <c r="AJ8" i="2"/>
  <c r="AW9" i="2"/>
  <c r="AP10" i="2"/>
  <c r="AU13" i="2"/>
  <c r="AL13" i="2"/>
  <c r="AT13" i="2"/>
  <c r="AK13" i="2"/>
  <c r="AS13" i="2"/>
  <c r="AJ13" i="2"/>
  <c r="AQ13" i="2"/>
  <c r="AH13" i="2"/>
  <c r="AP13" i="2"/>
  <c r="AG13" i="2"/>
  <c r="AO13" i="2"/>
  <c r="AG14" i="2"/>
  <c r="AM16" i="2"/>
  <c r="AF17" i="2"/>
  <c r="AV18" i="2"/>
  <c r="AM18" i="2"/>
  <c r="AE18" i="2"/>
  <c r="AU18" i="2"/>
  <c r="AL18" i="2"/>
  <c r="AT18" i="2"/>
  <c r="AK18" i="2"/>
  <c r="AR18" i="2"/>
  <c r="AI18" i="2"/>
  <c r="AQ18" i="2"/>
  <c r="AH18" i="2"/>
  <c r="AS18" i="2"/>
  <c r="AK19" i="2"/>
  <c r="Z20" i="2"/>
  <c r="AU21" i="2"/>
  <c r="AL21" i="2"/>
  <c r="AT21" i="2"/>
  <c r="AK21" i="2"/>
  <c r="AS21" i="2"/>
  <c r="AJ21" i="2"/>
  <c r="AR21" i="2"/>
  <c r="AI21" i="2"/>
  <c r="AQ21" i="2"/>
  <c r="AH21" i="2"/>
  <c r="AP21" i="2"/>
  <c r="AG21" i="2"/>
  <c r="AW21" i="2"/>
  <c r="AU22" i="2"/>
  <c r="Z25" i="2"/>
  <c r="AR26" i="2"/>
  <c r="AP27" i="2"/>
  <c r="AP28" i="2"/>
  <c r="AS30" i="2"/>
  <c r="AJ30" i="2"/>
  <c r="AR30" i="2"/>
  <c r="AI30" i="2"/>
  <c r="AQ30" i="2"/>
  <c r="AH30" i="2"/>
  <c r="AP30" i="2"/>
  <c r="AG30" i="2"/>
  <c r="AW30" i="2"/>
  <c r="AO30" i="2"/>
  <c r="AF30" i="2"/>
  <c r="AV30" i="2"/>
  <c r="AM30" i="2"/>
  <c r="AE30" i="2"/>
  <c r="AQ32" i="2"/>
  <c r="AH32" i="2"/>
  <c r="AP32" i="2"/>
  <c r="AG32" i="2"/>
  <c r="AW32" i="2"/>
  <c r="AO32" i="2"/>
  <c r="AF32" i="2"/>
  <c r="AV32" i="2"/>
  <c r="AM32" i="2"/>
  <c r="AE32" i="2"/>
  <c r="AU32" i="2"/>
  <c r="AL32" i="2"/>
  <c r="AT32" i="2"/>
  <c r="AK32" i="2"/>
  <c r="AS32" i="2"/>
  <c r="AQ34" i="2"/>
  <c r="AQ35" i="2"/>
  <c r="AG23" i="2"/>
  <c r="AP23" i="2"/>
  <c r="AJ33" i="2"/>
  <c r="AS33" i="2"/>
  <c r="AH23" i="2"/>
  <c r="AQ23" i="2"/>
  <c r="AK33" i="2"/>
  <c r="AT33" i="2"/>
  <c r="AL33" i="2"/>
  <c r="AU33" i="2"/>
  <c r="AJ23" i="2"/>
  <c r="AS23" i="2"/>
  <c r="Y24" i="2"/>
  <c r="Z24" i="2" s="1"/>
  <c r="Y29" i="2"/>
  <c r="Z29" i="2" s="1"/>
  <c r="AE33" i="2"/>
  <c r="AM33" i="2"/>
  <c r="AV33" i="2"/>
  <c r="AK23" i="2"/>
  <c r="AT23" i="2"/>
  <c r="AF33" i="2"/>
  <c r="AO33" i="2"/>
  <c r="AW33" i="2"/>
  <c r="AL23" i="2"/>
  <c r="AG33" i="2"/>
  <c r="Z12" i="1"/>
  <c r="AR12" i="1"/>
  <c r="AI12" i="1"/>
  <c r="AQ12" i="1"/>
  <c r="AH12" i="1"/>
  <c r="AP12" i="1"/>
  <c r="AG12" i="1"/>
  <c r="AV12" i="1"/>
  <c r="AM12" i="1"/>
  <c r="AE12" i="1"/>
  <c r="AT12" i="1"/>
  <c r="AK12" i="1"/>
  <c r="AF12" i="1"/>
  <c r="AS12" i="1"/>
  <c r="AJ12" i="1"/>
  <c r="AW12" i="1"/>
  <c r="AU12" i="1"/>
  <c r="AO12" i="1"/>
  <c r="AL12" i="1"/>
  <c r="AP19" i="1"/>
  <c r="AG19" i="1"/>
  <c r="AW19" i="1"/>
  <c r="AO19" i="1"/>
  <c r="AF19" i="1"/>
  <c r="AV19" i="1"/>
  <c r="AM19" i="1"/>
  <c r="AE19" i="1"/>
  <c r="AT19" i="1"/>
  <c r="AK19" i="1"/>
  <c r="AR19" i="1"/>
  <c r="AI19" i="1"/>
  <c r="AJ19" i="1"/>
  <c r="AL19" i="1"/>
  <c r="AH19" i="1"/>
  <c r="AQ19" i="1"/>
  <c r="AU19" i="1"/>
  <c r="AS19" i="1"/>
  <c r="AR10" i="1"/>
  <c r="AI10" i="1"/>
  <c r="AQ10" i="1"/>
  <c r="AH10" i="1"/>
  <c r="AP10" i="1"/>
  <c r="AG10" i="1"/>
  <c r="AV10" i="1"/>
  <c r="AM10" i="1"/>
  <c r="AE10" i="1"/>
  <c r="AT10" i="1"/>
  <c r="AK10" i="1"/>
  <c r="AO10" i="1"/>
  <c r="AJ10" i="1"/>
  <c r="AW10" i="1"/>
  <c r="AF10" i="1"/>
  <c r="AU10" i="1"/>
  <c r="AS10" i="1"/>
  <c r="AL10" i="1"/>
  <c r="AF15" i="1"/>
  <c r="AV21" i="1"/>
  <c r="AM21" i="1"/>
  <c r="AE21" i="1"/>
  <c r="AU21" i="1"/>
  <c r="AL21" i="1"/>
  <c r="AT21" i="1"/>
  <c r="AK21" i="1"/>
  <c r="AR21" i="1"/>
  <c r="AI21" i="1"/>
  <c r="AP21" i="1"/>
  <c r="AG21" i="1"/>
  <c r="AS21" i="1"/>
  <c r="AQ25" i="1"/>
  <c r="AH25" i="1"/>
  <c r="AP25" i="1"/>
  <c r="AG25" i="1"/>
  <c r="AW25" i="1"/>
  <c r="AO25" i="1"/>
  <c r="AF25" i="1"/>
  <c r="AV25" i="1"/>
  <c r="AM25" i="1"/>
  <c r="AE25" i="1"/>
  <c r="AT25" i="1"/>
  <c r="AK25" i="1"/>
  <c r="AR25" i="1"/>
  <c r="AI25" i="1"/>
  <c r="Y26" i="1"/>
  <c r="Z26" i="1" s="1"/>
  <c r="Z27" i="1"/>
  <c r="AT29" i="1"/>
  <c r="AK29" i="1"/>
  <c r="AS29" i="1"/>
  <c r="AJ29" i="1"/>
  <c r="AR29" i="1"/>
  <c r="AI29" i="1"/>
  <c r="AG29" i="1"/>
  <c r="AQ29" i="1"/>
  <c r="AH29" i="1"/>
  <c r="AW29" i="1"/>
  <c r="AO29" i="1"/>
  <c r="AF29" i="1"/>
  <c r="AU29" i="1"/>
  <c r="AL29" i="1"/>
  <c r="AM6" i="1"/>
  <c r="AK8" i="1"/>
  <c r="AV9" i="1"/>
  <c r="AQ14" i="1"/>
  <c r="AH14" i="1"/>
  <c r="AP14" i="1"/>
  <c r="AG14" i="1"/>
  <c r="AW14" i="1"/>
  <c r="AO14" i="1"/>
  <c r="AF14" i="1"/>
  <c r="AU14" i="1"/>
  <c r="AL14" i="1"/>
  <c r="AS14" i="1"/>
  <c r="AJ14" i="1"/>
  <c r="AR14" i="1"/>
  <c r="AJ15" i="1"/>
  <c r="Y16" i="1"/>
  <c r="Z16" i="1" s="1"/>
  <c r="AW21" i="1"/>
  <c r="AH23" i="1"/>
  <c r="AI24" i="1"/>
  <c r="AJ25" i="1"/>
  <c r="AA27" i="1"/>
  <c r="AA29" i="1"/>
  <c r="Z29" i="1"/>
  <c r="AP34" i="1"/>
  <c r="AG34" i="1"/>
  <c r="AW34" i="1"/>
  <c r="AO34" i="1"/>
  <c r="AF34" i="1"/>
  <c r="AV34" i="1"/>
  <c r="AM34" i="1"/>
  <c r="AE34" i="1"/>
  <c r="AU34" i="1"/>
  <c r="AL34" i="1"/>
  <c r="AT34" i="1"/>
  <c r="AK34" i="1"/>
  <c r="AS34" i="1"/>
  <c r="AJ34" i="1"/>
  <c r="AR34" i="1"/>
  <c r="AI34" i="1"/>
  <c r="AQ34" i="1"/>
  <c r="AH34" i="1"/>
  <c r="AU27" i="1"/>
  <c r="AL27" i="1"/>
  <c r="AT27" i="1"/>
  <c r="AK27" i="1"/>
  <c r="AS27" i="1"/>
  <c r="AJ27" i="1"/>
  <c r="AR27" i="1"/>
  <c r="AI27" i="1"/>
  <c r="AP27" i="1"/>
  <c r="AG27" i="1"/>
  <c r="AV27" i="1"/>
  <c r="AM27" i="1"/>
  <c r="AE27" i="1"/>
  <c r="AP13" i="1"/>
  <c r="AG13" i="1"/>
  <c r="AW13" i="1"/>
  <c r="AO13" i="1"/>
  <c r="AF13" i="1"/>
  <c r="AV13" i="1"/>
  <c r="AM13" i="1"/>
  <c r="AE13" i="1"/>
  <c r="AT13" i="1"/>
  <c r="AK13" i="1"/>
  <c r="AR13" i="1"/>
  <c r="AI13" i="1"/>
  <c r="AL15" i="1"/>
  <c r="AL25" i="1"/>
  <c r="AF27" i="1"/>
  <c r="AQ32" i="1"/>
  <c r="AH32" i="1"/>
  <c r="AP32" i="1"/>
  <c r="AG32" i="1"/>
  <c r="AW32" i="1"/>
  <c r="AO32" i="1"/>
  <c r="AF32" i="1"/>
  <c r="AV32" i="1"/>
  <c r="AM32" i="1"/>
  <c r="AE32" i="1"/>
  <c r="AU32" i="1"/>
  <c r="AL32" i="1"/>
  <c r="AT32" i="1"/>
  <c r="AK32" i="1"/>
  <c r="AS32" i="1"/>
  <c r="AJ32" i="1"/>
  <c r="AR32" i="1"/>
  <c r="AI32" i="1"/>
  <c r="AU30" i="1"/>
  <c r="AL30" i="1"/>
  <c r="AT30" i="1"/>
  <c r="AK30" i="1"/>
  <c r="AS30" i="1"/>
  <c r="AJ30" i="1"/>
  <c r="AH30" i="1"/>
  <c r="AR30" i="1"/>
  <c r="AI30" i="1"/>
  <c r="AQ30" i="1"/>
  <c r="AP30" i="1"/>
  <c r="AG30" i="1"/>
  <c r="AV30" i="1"/>
  <c r="AM30" i="1"/>
  <c r="AE30" i="1"/>
  <c r="AH13" i="1"/>
  <c r="AO15" i="1"/>
  <c r="AW17" i="1"/>
  <c r="AO17" i="1"/>
  <c r="AF17" i="1"/>
  <c r="AV17" i="1"/>
  <c r="AM17" i="1"/>
  <c r="AE17" i="1"/>
  <c r="AU17" i="1"/>
  <c r="AL17" i="1"/>
  <c r="AS17" i="1"/>
  <c r="AJ17" i="1"/>
  <c r="AQ17" i="1"/>
  <c r="AH17" i="1"/>
  <c r="AP17" i="1"/>
  <c r="AG18" i="1"/>
  <c r="AF21" i="1"/>
  <c r="AS25" i="1"/>
  <c r="AH27" i="1"/>
  <c r="AG28" i="1"/>
  <c r="AE29" i="1"/>
  <c r="AO30" i="1"/>
  <c r="AP9" i="1"/>
  <c r="AR18" i="1"/>
  <c r="AT9" i="1"/>
  <c r="AA13" i="1"/>
  <c r="AP8" i="1"/>
  <c r="Z8" i="1"/>
  <c r="AG9" i="1"/>
  <c r="AK11" i="1"/>
  <c r="AJ13" i="1"/>
  <c r="AP16" i="1"/>
  <c r="AG16" i="1"/>
  <c r="AW16" i="1"/>
  <c r="AO16" i="1"/>
  <c r="AF16" i="1"/>
  <c r="AV16" i="1"/>
  <c r="AM16" i="1"/>
  <c r="AE16" i="1"/>
  <c r="AT16" i="1"/>
  <c r="AK16" i="1"/>
  <c r="AR16" i="1"/>
  <c r="AI16" i="1"/>
  <c r="AR17" i="1"/>
  <c r="AV20" i="1"/>
  <c r="AM20" i="1"/>
  <c r="AE20" i="1"/>
  <c r="AU20" i="1"/>
  <c r="AL20" i="1"/>
  <c r="AT20" i="1"/>
  <c r="AK20" i="1"/>
  <c r="AR20" i="1"/>
  <c r="AI20" i="1"/>
  <c r="AP20" i="1"/>
  <c r="AG20" i="1"/>
  <c r="AQ20" i="1"/>
  <c r="AH21" i="1"/>
  <c r="AA22" i="1"/>
  <c r="AU25" i="1"/>
  <c r="AO27" i="1"/>
  <c r="AM29" i="1"/>
  <c r="AW30" i="1"/>
  <c r="AA32" i="1"/>
  <c r="AW35" i="1"/>
  <c r="AO35" i="1"/>
  <c r="AF35" i="1"/>
  <c r="AV35" i="1"/>
  <c r="AM35" i="1"/>
  <c r="AE35" i="1"/>
  <c r="AU35" i="1"/>
  <c r="AL35" i="1"/>
  <c r="AT35" i="1"/>
  <c r="AK35" i="1"/>
  <c r="AS35" i="1"/>
  <c r="AJ35" i="1"/>
  <c r="AR35" i="1"/>
  <c r="AI35" i="1"/>
  <c r="AQ35" i="1"/>
  <c r="AH35" i="1"/>
  <c r="AP35" i="1"/>
  <c r="AG35" i="1"/>
  <c r="AR15" i="1"/>
  <c r="AI15" i="1"/>
  <c r="AQ15" i="1"/>
  <c r="AH15" i="1"/>
  <c r="AP15" i="1"/>
  <c r="AG15" i="1"/>
  <c r="AV15" i="1"/>
  <c r="AM15" i="1"/>
  <c r="AE15" i="1"/>
  <c r="AT15" i="1"/>
  <c r="AK15" i="1"/>
  <c r="AW18" i="1"/>
  <c r="AO18" i="1"/>
  <c r="AF18" i="1"/>
  <c r="AV18" i="1"/>
  <c r="AM18" i="1"/>
  <c r="AE18" i="1"/>
  <c r="AU18" i="1"/>
  <c r="AL18" i="1"/>
  <c r="AS18" i="1"/>
  <c r="AJ18" i="1"/>
  <c r="AQ18" i="1"/>
  <c r="AH18" i="1"/>
  <c r="AV28" i="1"/>
  <c r="AM28" i="1"/>
  <c r="AE28" i="1"/>
  <c r="AU28" i="1"/>
  <c r="AL28" i="1"/>
  <c r="AT28" i="1"/>
  <c r="AK28" i="1"/>
  <c r="AS28" i="1"/>
  <c r="AJ28" i="1"/>
  <c r="AQ28" i="1"/>
  <c r="AH28" i="1"/>
  <c r="AW28" i="1"/>
  <c r="AO28" i="1"/>
  <c r="AF28" i="1"/>
  <c r="AU6" i="1"/>
  <c r="AL6" i="1"/>
  <c r="AT6" i="1"/>
  <c r="AK6" i="1"/>
  <c r="AS6" i="1"/>
  <c r="AJ6" i="1"/>
  <c r="AQ6" i="1"/>
  <c r="AH6" i="1"/>
  <c r="AW6" i="1"/>
  <c r="AO6" i="1"/>
  <c r="AF6" i="1"/>
  <c r="AS8" i="1"/>
  <c r="AJ8" i="1"/>
  <c r="AR8" i="1"/>
  <c r="AI8" i="1"/>
  <c r="AQ8" i="1"/>
  <c r="AH8" i="1"/>
  <c r="AW8" i="1"/>
  <c r="AO8" i="1"/>
  <c r="AF8" i="1"/>
  <c r="AU8" i="1"/>
  <c r="AL8" i="1"/>
  <c r="AE9" i="1"/>
  <c r="AV8" i="1"/>
  <c r="AL13" i="1"/>
  <c r="AE14" i="1"/>
  <c r="AU15" i="1"/>
  <c r="AH16" i="1"/>
  <c r="AT17" i="1"/>
  <c r="AK18" i="1"/>
  <c r="Y20" i="1"/>
  <c r="Z20" i="1" s="1"/>
  <c r="AS20" i="1"/>
  <c r="AJ21" i="1"/>
  <c r="AP24" i="1"/>
  <c r="AG24" i="1"/>
  <c r="AW24" i="1"/>
  <c r="AO24" i="1"/>
  <c r="AF24" i="1"/>
  <c r="AV24" i="1"/>
  <c r="AM24" i="1"/>
  <c r="AE24" i="1"/>
  <c r="AU24" i="1"/>
  <c r="AL24" i="1"/>
  <c r="AS24" i="1"/>
  <c r="AJ24" i="1"/>
  <c r="AQ24" i="1"/>
  <c r="AH24" i="1"/>
  <c r="AQ27" i="1"/>
  <c r="AP28" i="1"/>
  <c r="AP29" i="1"/>
  <c r="AP33" i="1"/>
  <c r="AG33" i="1"/>
  <c r="AW33" i="1"/>
  <c r="AO33" i="1"/>
  <c r="AF33" i="1"/>
  <c r="AV33" i="1"/>
  <c r="AM33" i="1"/>
  <c r="AE33" i="1"/>
  <c r="AU33" i="1"/>
  <c r="AL33" i="1"/>
  <c r="AT33" i="1"/>
  <c r="AK33" i="1"/>
  <c r="AS33" i="1"/>
  <c r="AJ33" i="1"/>
  <c r="AR33" i="1"/>
  <c r="AI33" i="1"/>
  <c r="AQ33" i="1"/>
  <c r="AH33" i="1"/>
  <c r="Z35" i="1"/>
  <c r="AS9" i="1"/>
  <c r="AJ9" i="1"/>
  <c r="AR9" i="1"/>
  <c r="AI9" i="1"/>
  <c r="AQ9" i="1"/>
  <c r="AH9" i="1"/>
  <c r="AW9" i="1"/>
  <c r="AO9" i="1"/>
  <c r="AF9" i="1"/>
  <c r="AU9" i="1"/>
  <c r="AL9" i="1"/>
  <c r="Y5" i="1"/>
  <c r="AT18" i="1"/>
  <c r="AA16" i="1"/>
  <c r="AE6" i="1"/>
  <c r="AA8" i="1"/>
  <c r="AM9" i="1"/>
  <c r="AS11" i="1"/>
  <c r="AJ11" i="1"/>
  <c r="AR11" i="1"/>
  <c r="AI11" i="1"/>
  <c r="AQ11" i="1"/>
  <c r="AH11" i="1"/>
  <c r="AW11" i="1"/>
  <c r="AO11" i="1"/>
  <c r="AF11" i="1"/>
  <c r="AU11" i="1"/>
  <c r="AL11" i="1"/>
  <c r="AP11" i="1"/>
  <c r="AQ13" i="1"/>
  <c r="AW15" i="1"/>
  <c r="Z17" i="1"/>
  <c r="AP18" i="1"/>
  <c r="AA20" i="1"/>
  <c r="AW20" i="1"/>
  <c r="AO21" i="1"/>
  <c r="AW23" i="1"/>
  <c r="AO23" i="1"/>
  <c r="AF23" i="1"/>
  <c r="AV23" i="1"/>
  <c r="AM23" i="1"/>
  <c r="AE23" i="1"/>
  <c r="AU23" i="1"/>
  <c r="AL23" i="1"/>
  <c r="AT23" i="1"/>
  <c r="AK23" i="1"/>
  <c r="AR23" i="1"/>
  <c r="AI23" i="1"/>
  <c r="AP23" i="1"/>
  <c r="AG23" i="1"/>
  <c r="AW26" i="1"/>
  <c r="AO26" i="1"/>
  <c r="AF26" i="1"/>
  <c r="AV26" i="1"/>
  <c r="AM26" i="1"/>
  <c r="AE26" i="1"/>
  <c r="AU26" i="1"/>
  <c r="AL26" i="1"/>
  <c r="AT26" i="1"/>
  <c r="AK26" i="1"/>
  <c r="AR26" i="1"/>
  <c r="AI26" i="1"/>
  <c r="AP26" i="1"/>
  <c r="AG26" i="1"/>
  <c r="AW27" i="1"/>
  <c r="AR28" i="1"/>
  <c r="AV29" i="1"/>
  <c r="AS31" i="1"/>
  <c r="AJ31" i="1"/>
  <c r="AR31" i="1"/>
  <c r="AI31" i="1"/>
  <c r="AQ31" i="1"/>
  <c r="AH31" i="1"/>
  <c r="AP31" i="1"/>
  <c r="AG31" i="1"/>
  <c r="AW31" i="1"/>
  <c r="AO31" i="1"/>
  <c r="AF31" i="1"/>
  <c r="AV31" i="1"/>
  <c r="AM31" i="1"/>
  <c r="AE31" i="1"/>
  <c r="AU31" i="1"/>
  <c r="AL31" i="1"/>
  <c r="AT31" i="1"/>
  <c r="AK31" i="1"/>
  <c r="Z33" i="1"/>
  <c r="AA35" i="1"/>
  <c r="AF5" i="1"/>
  <c r="AO5" i="1"/>
  <c r="AW5" i="1"/>
  <c r="AF7" i="1"/>
  <c r="AO7" i="1"/>
  <c r="AW7" i="1"/>
  <c r="AA10" i="1"/>
  <c r="AA12" i="1"/>
  <c r="AF22" i="1"/>
  <c r="AO22" i="1"/>
  <c r="AW22" i="1"/>
  <c r="AA31" i="1"/>
  <c r="AQ5" i="1"/>
  <c r="AH7" i="1"/>
  <c r="AQ7" i="1"/>
  <c r="AH22" i="1"/>
  <c r="AQ22" i="1"/>
  <c r="AJ5" i="1"/>
  <c r="AS5" i="1"/>
  <c r="AJ7" i="1"/>
  <c r="AS7" i="1"/>
  <c r="AJ22" i="1"/>
  <c r="AS22" i="1"/>
  <c r="AK5" i="1"/>
  <c r="AT5" i="1"/>
  <c r="AK7" i="1"/>
  <c r="AT7" i="1"/>
  <c r="AK22" i="1"/>
  <c r="AT22" i="1"/>
  <c r="AL5" i="1"/>
  <c r="AL7" i="1"/>
  <c r="AL22" i="1"/>
  <c r="AA29" i="2" l="1"/>
  <c r="AA24" i="2"/>
  <c r="Z2" i="2"/>
  <c r="Z3" i="2"/>
  <c r="AA27" i="2"/>
  <c r="Y2" i="2"/>
  <c r="AA26" i="1"/>
  <c r="Z5" i="1"/>
  <c r="Y2" i="1"/>
  <c r="AA5" i="1"/>
  <c r="Z3" i="1" l="1"/>
  <c r="Z2" i="1"/>
</calcChain>
</file>

<file path=xl/sharedStrings.xml><?xml version="1.0" encoding="utf-8"?>
<sst xmlns="http://schemas.openxmlformats.org/spreadsheetml/2006/main" count="238" uniqueCount="64">
  <si>
    <t>Sewells Point</t>
  </si>
  <si>
    <t>Course</t>
  </si>
  <si>
    <t>Cslope</t>
  </si>
  <si>
    <t>Sslope</t>
  </si>
  <si>
    <t>Out</t>
  </si>
  <si>
    <t>In</t>
  </si>
  <si>
    <t>Gross</t>
  </si>
  <si>
    <t>Net</t>
  </si>
  <si>
    <t>CRating</t>
  </si>
  <si>
    <t>Srating</t>
  </si>
  <si>
    <t>CR</t>
  </si>
  <si>
    <t>G</t>
  </si>
  <si>
    <t>Women's Handicap</t>
  </si>
  <si>
    <t>Par</t>
  </si>
  <si>
    <t>HP</t>
  </si>
  <si>
    <t>R</t>
  </si>
  <si>
    <t>10/12/2022&gt;&gt;&gt;12:00pm</t>
  </si>
  <si>
    <t xml:space="preserve"> </t>
  </si>
  <si>
    <t>P</t>
  </si>
  <si>
    <t>Men's Handicap</t>
  </si>
  <si>
    <t>Alex Wilbanks</t>
  </si>
  <si>
    <t>Andi Grant</t>
  </si>
  <si>
    <t>Bill Garner</t>
  </si>
  <si>
    <t>Bob Coppock</t>
  </si>
  <si>
    <t>Carl Niemann</t>
  </si>
  <si>
    <t>Chris Hathcock</t>
  </si>
  <si>
    <t>Derek Riepma</t>
  </si>
  <si>
    <t>Doug Hampton</t>
  </si>
  <si>
    <t>Ed Collins</t>
  </si>
  <si>
    <t>Frank Rodriguez</t>
  </si>
  <si>
    <t>Guy Briesacher</t>
  </si>
  <si>
    <t>Herb Donlin</t>
  </si>
  <si>
    <t>Jeff Miller</t>
  </si>
  <si>
    <t>Jim Butler</t>
  </si>
  <si>
    <t>Joe Pereira</t>
  </si>
  <si>
    <t>John Diring</t>
  </si>
  <si>
    <t>John Greene</t>
  </si>
  <si>
    <t>John Skinner</t>
  </si>
  <si>
    <t>Ken Warmunde</t>
  </si>
  <si>
    <t>Larry Smith</t>
  </si>
  <si>
    <t>Malcolm Strutchen</t>
  </si>
  <si>
    <t>Mike Clark</t>
  </si>
  <si>
    <t>Mike Fuller</t>
  </si>
  <si>
    <t>Mike Grant</t>
  </si>
  <si>
    <t>Mike Walters</t>
  </si>
  <si>
    <t>Mitch Brooks</t>
  </si>
  <si>
    <t>Rob Ploeger</t>
  </si>
  <si>
    <t>Roger Daugherty</t>
  </si>
  <si>
    <t>Roman Herrera</t>
  </si>
  <si>
    <t>Ron Williams</t>
  </si>
  <si>
    <t>Rudy Leichnam</t>
  </si>
  <si>
    <t>Dues Paid</t>
  </si>
  <si>
    <t>Senior's Handicap</t>
  </si>
  <si>
    <t>over max</t>
  </si>
  <si>
    <t>birdie</t>
  </si>
  <si>
    <t>eagle</t>
  </si>
  <si>
    <t>Bide-A-Wee</t>
  </si>
  <si>
    <t>09/28/2022&gt;&gt;&gt;1:00pm</t>
  </si>
  <si>
    <t>Rounds Played</t>
  </si>
  <si>
    <t>Average Net</t>
  </si>
  <si>
    <t>Rank</t>
  </si>
  <si>
    <t>10/12 Outing</t>
  </si>
  <si>
    <t>9/28 Outing</t>
  </si>
  <si>
    <t>Player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</si>
</sst>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0.0"/>
    <numFmt numFmtId="166" formatCode="dd/mm/yyyy"/>
  </numFmts>
  <fonts count="19" x14ac:knownFonts="1">
    <font>
      <sz val="10"/>
      <color indexed="64"/>
      <name val="Arial"/>
    </font>
    <font>
      <sz val="10"/>
      <color indexed="64"/>
      <name val="Arial"/>
      <family val="2"/>
    </font>
    <font>
      <b/>
      <sz val="9"/>
      <name val="Arial"/>
      <family val="2"/>
    </font>
    <font>
      <u/>
      <sz val="10"/>
      <color indexed="4"/>
      <name val="Arial"/>
      <family val="2"/>
    </font>
    <font>
      <b/>
      <u/>
      <sz val="9"/>
      <name val="Arial"/>
      <family val="2"/>
    </font>
    <font>
      <b/>
      <sz val="9"/>
      <color theme="0"/>
      <name val="Arial"/>
      <family val="2"/>
    </font>
    <font>
      <b/>
      <sz val="9"/>
      <color indexed="64"/>
      <name val="Arial"/>
      <family val="2"/>
    </font>
    <font>
      <sz val="10"/>
      <name val="Arial"/>
      <family val="2"/>
    </font>
    <font>
      <b/>
      <sz val="9"/>
      <color rgb="FF002060"/>
      <name val="Arial"/>
      <family val="2"/>
    </font>
    <font>
      <u/>
      <sz val="10"/>
      <color theme="5"/>
      <name val="Arial"/>
      <family val="2"/>
    </font>
    <font>
      <b/>
      <sz val="9"/>
      <color theme="1"/>
      <name val="Arial"/>
      <family val="2"/>
    </font>
    <font>
      <b/>
      <sz val="9"/>
      <color indexed="4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9"/>
      <color rgb="FF002060"/>
      <name val="Arial"/>
      <family val="2"/>
    </font>
    <font>
      <sz val="9"/>
      <color theme="0"/>
      <name val="Arial"/>
      <family val="2"/>
    </font>
    <font>
      <sz val="9"/>
      <color indexed="64"/>
      <name val="Arial"/>
      <family val="2"/>
    </font>
    <font>
      <b/>
      <sz val="9"/>
      <color indexed="2"/>
      <name val="Arial"/>
      <family val="2"/>
    </font>
    <font>
      <b/>
      <sz val="10"/>
      <color indexed="64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5" tint="0.39994506668294322"/>
        <bgColor theme="0"/>
      </patternFill>
    </fill>
    <fill>
      <patternFill patternType="solid">
        <fgColor theme="5" tint="0.39994506668294322"/>
        <bgColor indexed="65"/>
      </patternFill>
    </fill>
    <fill>
      <patternFill patternType="solid">
        <fgColor rgb="FFFCD5B4"/>
        <bgColor rgb="FFFCD5B4"/>
      </patternFill>
    </fill>
    <fill>
      <patternFill patternType="solid">
        <fgColor theme="8" tint="0.39994506668294322"/>
        <bgColor theme="8" tint="0.39994506668294322"/>
      </patternFill>
    </fill>
    <fill>
      <patternFill patternType="solid">
        <fgColor theme="8" tint="0.39994506668294322"/>
        <bgColor indexed="65"/>
      </patternFill>
    </fill>
    <fill>
      <patternFill patternType="solid">
        <fgColor rgb="FF92D050"/>
        <bgColor rgb="FF92D050"/>
      </patternFill>
    </fill>
    <fill>
      <patternFill patternType="solid">
        <fgColor indexed="65"/>
        <bgColor rgb="FFF2F2F2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/>
      </patternFill>
    </fill>
    <fill>
      <patternFill patternType="solid">
        <fgColor rgb="FF92D050"/>
        <bgColor theme="0"/>
      </patternFill>
    </fill>
    <fill>
      <patternFill patternType="solid">
        <fgColor theme="0"/>
        <bgColor rgb="FF92D050"/>
      </patternFill>
    </fill>
    <fill>
      <patternFill patternType="solid">
        <fgColor indexed="5"/>
        <bgColor indexed="5"/>
      </patternFill>
    </fill>
    <fill>
      <patternFill patternType="lightUp">
        <fgColor indexed="65"/>
        <bgColor rgb="FFFFC000"/>
      </patternFill>
    </fill>
    <fill>
      <patternFill patternType="solid">
        <fgColor rgb="FFC5D9F1"/>
        <bgColor rgb="FFC5D9F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auto="1"/>
      </left>
      <right style="thin">
        <color indexed="65"/>
      </right>
      <top style="thin">
        <color auto="1"/>
      </top>
      <bottom style="thin">
        <color auto="1"/>
      </bottom>
      <diagonal/>
    </border>
    <border>
      <left style="thin">
        <color indexed="65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3" fillId="0" borderId="0" applyNumberFormat="0" applyFill="0" applyBorder="0" applyProtection="0">
      <alignment vertical="top"/>
      <protection locked="0"/>
    </xf>
    <xf numFmtId="0" fontId="7" fillId="0" borderId="0"/>
    <xf numFmtId="0" fontId="1" fillId="0" borderId="0"/>
    <xf numFmtId="0" fontId="3" fillId="0" borderId="0" applyNumberFormat="0" applyFill="0" applyBorder="0" applyProtection="0">
      <alignment vertical="top"/>
      <protection locked="0"/>
    </xf>
  </cellStyleXfs>
  <cellXfs count="128">
    <xf numFmtId="0" fontId="0" fillId="0" borderId="0" xfId="0"/>
    <xf numFmtId="164" fontId="2" fillId="0" borderId="1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5" fontId="2" fillId="3" borderId="3" xfId="1" applyNumberFormat="1" applyFont="1" applyFill="1" applyBorder="1" applyAlignment="1">
      <alignment horizontal="center" wrapText="1"/>
    </xf>
    <xf numFmtId="1" fontId="2" fillId="4" borderId="1" xfId="1" applyNumberFormat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5" borderId="2" xfId="1" applyFont="1" applyFill="1" applyBorder="1" applyAlignment="1">
      <alignment horizontal="center"/>
    </xf>
    <xf numFmtId="0" fontId="2" fillId="6" borderId="2" xfId="1" applyFont="1" applyFill="1" applyBorder="1" applyAlignment="1">
      <alignment horizontal="center"/>
    </xf>
    <xf numFmtId="1" fontId="2" fillId="0" borderId="2" xfId="1" applyNumberFormat="1" applyFont="1" applyBorder="1" applyAlignment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164" fontId="2" fillId="7" borderId="1" xfId="1" applyNumberFormat="1" applyFont="1" applyFill="1" applyBorder="1" applyAlignment="1">
      <alignment horizontal="center"/>
    </xf>
    <xf numFmtId="0" fontId="2" fillId="8" borderId="3" xfId="3" applyFont="1" applyFill="1" applyBorder="1" applyAlignment="1">
      <alignment horizontal="center"/>
    </xf>
    <xf numFmtId="0" fontId="2" fillId="8" borderId="2" xfId="3" applyFont="1" applyFill="1" applyBorder="1" applyAlignment="1">
      <alignment horizontal="center"/>
    </xf>
    <xf numFmtId="0" fontId="2" fillId="9" borderId="2" xfId="3" applyFont="1" applyFill="1" applyBorder="1" applyAlignment="1">
      <alignment horizontal="right"/>
    </xf>
    <xf numFmtId="0" fontId="2" fillId="9" borderId="2" xfId="3" applyFont="1" applyFill="1" applyBorder="1" applyAlignment="1">
      <alignment horizontal="center"/>
    </xf>
    <xf numFmtId="1" fontId="2" fillId="10" borderId="2" xfId="1" applyNumberFormat="1" applyFont="1" applyFill="1" applyBorder="1" applyAlignment="1">
      <alignment horizontal="center"/>
    </xf>
    <xf numFmtId="1" fontId="8" fillId="10" borderId="2" xfId="1" applyNumberFormat="1" applyFont="1" applyFill="1" applyBorder="1" applyAlignment="1">
      <alignment horizontal="center"/>
    </xf>
    <xf numFmtId="165" fontId="4" fillId="8" borderId="0" xfId="2" applyNumberFormat="1" applyFont="1" applyFill="1" applyAlignment="1" applyProtection="1">
      <alignment horizontal="right"/>
    </xf>
    <xf numFmtId="165" fontId="2" fillId="8" borderId="0" xfId="3" applyNumberFormat="1" applyFont="1" applyFill="1" applyAlignment="1">
      <alignment horizontal="right"/>
    </xf>
    <xf numFmtId="166" fontId="9" fillId="0" borderId="1" xfId="2" applyNumberFormat="1" applyFont="1" applyBorder="1" applyAlignment="1" applyProtection="1">
      <alignment horizontal="center"/>
    </xf>
    <xf numFmtId="1" fontId="10" fillId="5" borderId="4" xfId="3" applyNumberFormat="1" applyFont="1" applyFill="1" applyBorder="1" applyAlignment="1">
      <alignment horizontal="center"/>
    </xf>
    <xf numFmtId="1" fontId="2" fillId="10" borderId="0" xfId="3" applyNumberFormat="1" applyFont="1" applyFill="1" applyAlignment="1">
      <alignment horizontal="center"/>
    </xf>
    <xf numFmtId="0" fontId="2" fillId="10" borderId="2" xfId="3" applyFont="1" applyFill="1" applyBorder="1" applyAlignment="1">
      <alignment horizontal="right"/>
    </xf>
    <xf numFmtId="0" fontId="2" fillId="10" borderId="3" xfId="3" applyFont="1" applyFill="1" applyBorder="1" applyAlignment="1">
      <alignment horizontal="right"/>
    </xf>
    <xf numFmtId="0" fontId="2" fillId="10" borderId="2" xfId="3" applyFont="1" applyFill="1" applyBorder="1" applyAlignment="1">
      <alignment horizontal="center"/>
    </xf>
    <xf numFmtId="1" fontId="11" fillId="10" borderId="0" xfId="3" applyNumberFormat="1" applyFont="1" applyFill="1" applyAlignment="1">
      <alignment horizontal="center"/>
    </xf>
    <xf numFmtId="0" fontId="2" fillId="10" borderId="0" xfId="3" applyFont="1" applyFill="1" applyAlignment="1">
      <alignment horizontal="center"/>
    </xf>
    <xf numFmtId="1" fontId="8" fillId="10" borderId="2" xfId="3" applyNumberFormat="1" applyFont="1" applyFill="1" applyBorder="1" applyAlignment="1">
      <alignment horizontal="center"/>
    </xf>
    <xf numFmtId="0" fontId="2" fillId="10" borderId="0" xfId="3" applyFont="1" applyFill="1" applyAlignment="1">
      <alignment horizontal="right"/>
    </xf>
    <xf numFmtId="0" fontId="5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166" fontId="12" fillId="11" borderId="1" xfId="2" applyNumberFormat="1" applyFont="1" applyFill="1" applyBorder="1" applyAlignment="1" applyProtection="1">
      <alignment horizontal="center"/>
    </xf>
    <xf numFmtId="0" fontId="2" fillId="5" borderId="0" xfId="1" applyFont="1" applyFill="1" applyAlignment="1">
      <alignment horizontal="center"/>
    </xf>
    <xf numFmtId="0" fontId="2" fillId="5" borderId="3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2" fillId="2" borderId="2" xfId="3" applyFont="1" applyFill="1" applyBorder="1" applyAlignment="1">
      <alignment horizontal="right"/>
    </xf>
    <xf numFmtId="0" fontId="2" fillId="2" borderId="3" xfId="3" applyFont="1" applyFill="1" applyBorder="1" applyAlignment="1">
      <alignment horizontal="right"/>
    </xf>
    <xf numFmtId="0" fontId="2" fillId="2" borderId="2" xfId="3" applyFont="1" applyFill="1" applyBorder="1" applyAlignment="1">
      <alignment horizontal="center"/>
    </xf>
    <xf numFmtId="0" fontId="2" fillId="12" borderId="2" xfId="3" applyFont="1" applyFill="1" applyBorder="1" applyAlignment="1">
      <alignment horizontal="right"/>
    </xf>
    <xf numFmtId="1" fontId="11" fillId="5" borderId="2" xfId="1" applyNumberFormat="1" applyFont="1" applyFill="1" applyBorder="1" applyAlignment="1">
      <alignment horizontal="center"/>
    </xf>
    <xf numFmtId="0" fontId="6" fillId="5" borderId="0" xfId="1" applyFont="1" applyFill="1" applyAlignment="1">
      <alignment horizontal="right"/>
    </xf>
    <xf numFmtId="165" fontId="4" fillId="5" borderId="0" xfId="2" applyNumberFormat="1" applyFont="1" applyFill="1" applyAlignment="1" applyProtection="1">
      <alignment horizontal="right"/>
    </xf>
    <xf numFmtId="165" fontId="2" fillId="5" borderId="0" xfId="1" applyNumberFormat="1" applyFont="1" applyFill="1" applyAlignment="1">
      <alignment horizontal="right"/>
    </xf>
    <xf numFmtId="0" fontId="2" fillId="0" borderId="0" xfId="1" applyFont="1" applyAlignment="1">
      <alignment horizontal="right"/>
    </xf>
    <xf numFmtId="0" fontId="13" fillId="13" borderId="5" xfId="2" applyFont="1" applyFill="1" applyBorder="1" applyAlignment="1" applyProtection="1">
      <alignment horizontal="left"/>
    </xf>
    <xf numFmtId="165" fontId="7" fillId="14" borderId="4" xfId="0" applyNumberFormat="1" applyFont="1" applyFill="1" applyBorder="1" applyAlignment="1">
      <alignment horizontal="right"/>
    </xf>
    <xf numFmtId="1" fontId="2" fillId="15" borderId="6" xfId="1" applyNumberFormat="1" applyFont="1" applyFill="1" applyBorder="1" applyAlignment="1">
      <alignment horizontal="center"/>
    </xf>
    <xf numFmtId="0" fontId="13" fillId="6" borderId="2" xfId="1" applyFont="1" applyFill="1" applyBorder="1" applyAlignment="1">
      <alignment horizontal="center"/>
    </xf>
    <xf numFmtId="0" fontId="13" fillId="6" borderId="3" xfId="1" applyFont="1" applyFill="1" applyBorder="1" applyAlignment="1">
      <alignment horizontal="center"/>
    </xf>
    <xf numFmtId="0" fontId="13" fillId="5" borderId="2" xfId="1" applyFont="1" applyFill="1" applyBorder="1" applyAlignment="1">
      <alignment horizontal="center"/>
    </xf>
    <xf numFmtId="1" fontId="11" fillId="6" borderId="2" xfId="1" applyNumberFormat="1" applyFont="1" applyFill="1" applyBorder="1" applyAlignment="1">
      <alignment horizontal="center"/>
    </xf>
    <xf numFmtId="1" fontId="13" fillId="0" borderId="2" xfId="1" applyNumberFormat="1" applyFont="1" applyBorder="1" applyAlignment="1">
      <alignment horizontal="center"/>
    </xf>
    <xf numFmtId="1" fontId="14" fillId="0" borderId="2" xfId="1" applyNumberFormat="1" applyFont="1" applyBorder="1" applyAlignment="1">
      <alignment horizontal="center"/>
    </xf>
    <xf numFmtId="1" fontId="3" fillId="0" borderId="0" xfId="2" applyNumberFormat="1" applyAlignment="1" applyProtection="1">
      <alignment horizontal="right"/>
    </xf>
    <xf numFmtId="1" fontId="5" fillId="0" borderId="0" xfId="1" applyNumberFormat="1" applyFont="1" applyAlignment="1">
      <alignment horizontal="right"/>
    </xf>
    <xf numFmtId="1" fontId="2" fillId="0" borderId="0" xfId="1" applyNumberFormat="1" applyFont="1" applyAlignment="1">
      <alignment horizontal="right"/>
    </xf>
    <xf numFmtId="0" fontId="15" fillId="16" borderId="2" xfId="1" applyFont="1" applyFill="1" applyBorder="1" applyAlignment="1">
      <alignment horizontal="center"/>
    </xf>
    <xf numFmtId="0" fontId="13" fillId="13" borderId="1" xfId="2" applyFont="1" applyFill="1" applyBorder="1" applyAlignment="1" applyProtection="1">
      <alignment horizontal="left"/>
    </xf>
    <xf numFmtId="0" fontId="13" fillId="17" borderId="2" xfId="1" applyFont="1" applyFill="1" applyBorder="1"/>
    <xf numFmtId="165" fontId="7" fillId="14" borderId="4" xfId="0" applyNumberFormat="1" applyFont="1" applyFill="1" applyBorder="1"/>
    <xf numFmtId="0" fontId="13" fillId="0" borderId="0" xfId="1" applyFont="1"/>
    <xf numFmtId="0" fontId="16" fillId="0" borderId="0" xfId="1" applyFont="1"/>
    <xf numFmtId="0" fontId="13" fillId="13" borderId="2" xfId="1" applyFont="1" applyFill="1" applyBorder="1"/>
    <xf numFmtId="0" fontId="13" fillId="5" borderId="2" xfId="1" applyFont="1" applyFill="1" applyBorder="1"/>
    <xf numFmtId="0" fontId="13" fillId="18" borderId="2" xfId="1" applyFont="1" applyFill="1" applyBorder="1"/>
    <xf numFmtId="0" fontId="17" fillId="0" borderId="0" xfId="1" applyFont="1" applyAlignment="1">
      <alignment horizontal="center"/>
    </xf>
    <xf numFmtId="0" fontId="13" fillId="13" borderId="1" xfId="1" applyFont="1" applyFill="1" applyBorder="1"/>
    <xf numFmtId="0" fontId="2" fillId="13" borderId="2" xfId="1" applyFont="1" applyFill="1" applyBorder="1"/>
    <xf numFmtId="0" fontId="6" fillId="16" borderId="2" xfId="1" applyFont="1" applyFill="1" applyBorder="1" applyAlignment="1">
      <alignment horizontal="right"/>
    </xf>
    <xf numFmtId="0" fontId="6" fillId="16" borderId="3" xfId="1" applyFont="1" applyFill="1" applyBorder="1" applyAlignment="1">
      <alignment horizontal="right"/>
    </xf>
    <xf numFmtId="0" fontId="6" fillId="16" borderId="2" xfId="1" applyFont="1" applyFill="1" applyBorder="1" applyAlignment="1">
      <alignment horizontal="center"/>
    </xf>
    <xf numFmtId="0" fontId="2" fillId="16" borderId="2" xfId="1" applyFont="1" applyFill="1" applyBorder="1" applyAlignment="1">
      <alignment horizontal="right"/>
    </xf>
    <xf numFmtId="0" fontId="15" fillId="0" borderId="0" xfId="1" applyFont="1"/>
    <xf numFmtId="0" fontId="13" fillId="19" borderId="7" xfId="1" applyFont="1" applyFill="1" applyBorder="1"/>
    <xf numFmtId="165" fontId="13" fillId="0" borderId="8" xfId="1" applyNumberFormat="1" applyFont="1" applyBorder="1" applyAlignment="1">
      <alignment horizontal="center"/>
    </xf>
    <xf numFmtId="165" fontId="13" fillId="0" borderId="0" xfId="1" applyNumberFormat="1" applyFont="1"/>
    <xf numFmtId="1" fontId="13" fillId="0" borderId="0" xfId="1" applyNumberFormat="1" applyFont="1"/>
    <xf numFmtId="0" fontId="13" fillId="0" borderId="8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13" fillId="5" borderId="0" xfId="1" applyFont="1" applyFill="1" applyAlignment="1">
      <alignment horizontal="center"/>
    </xf>
    <xf numFmtId="0" fontId="13" fillId="6" borderId="0" xfId="1" applyFont="1" applyFill="1" applyAlignment="1">
      <alignment horizontal="center"/>
    </xf>
    <xf numFmtId="1" fontId="13" fillId="0" borderId="0" xfId="1" applyNumberFormat="1" applyFont="1" applyAlignment="1">
      <alignment horizontal="center"/>
    </xf>
    <xf numFmtId="0" fontId="3" fillId="0" borderId="0" xfId="2" applyAlignment="1" applyProtection="1"/>
    <xf numFmtId="0" fontId="2" fillId="0" borderId="0" xfId="1" applyFont="1"/>
    <xf numFmtId="1" fontId="16" fillId="0" borderId="0" xfId="1" applyNumberFormat="1" applyFont="1"/>
    <xf numFmtId="0" fontId="13" fillId="0" borderId="9" xfId="1" applyFont="1" applyBorder="1"/>
    <xf numFmtId="165" fontId="13" fillId="20" borderId="9" xfId="1" applyNumberFormat="1" applyFont="1" applyFill="1" applyBorder="1" applyAlignment="1">
      <alignment horizontal="center"/>
    </xf>
    <xf numFmtId="165" fontId="13" fillId="9" borderId="8" xfId="1" applyNumberFormat="1" applyFont="1" applyFill="1" applyBorder="1" applyAlignment="1">
      <alignment horizontal="center"/>
    </xf>
    <xf numFmtId="165" fontId="13" fillId="21" borderId="8" xfId="1" applyNumberFormat="1" applyFont="1" applyFill="1" applyBorder="1" applyAlignment="1">
      <alignment horizontal="center"/>
    </xf>
    <xf numFmtId="165" fontId="16" fillId="0" borderId="8" xfId="1" applyNumberFormat="1" applyFont="1" applyBorder="1" applyAlignment="1">
      <alignment horizontal="center"/>
    </xf>
    <xf numFmtId="165" fontId="16" fillId="0" borderId="0" xfId="1" applyNumberFormat="1" applyFont="1"/>
    <xf numFmtId="0" fontId="16" fillId="0" borderId="8" xfId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16" fillId="5" borderId="0" xfId="1" applyFont="1" applyFill="1" applyAlignment="1">
      <alignment horizontal="center"/>
    </xf>
    <xf numFmtId="0" fontId="16" fillId="6" borderId="0" xfId="1" applyFont="1" applyFill="1" applyAlignment="1">
      <alignment horizontal="center"/>
    </xf>
    <xf numFmtId="1" fontId="16" fillId="0" borderId="0" xfId="1" applyNumberFormat="1" applyFont="1" applyAlignment="1">
      <alignment horizontal="center"/>
    </xf>
    <xf numFmtId="0" fontId="2" fillId="8" borderId="3" xfId="4" applyFont="1" applyFill="1" applyBorder="1" applyAlignment="1">
      <alignment horizontal="center"/>
    </xf>
    <xf numFmtId="0" fontId="2" fillId="8" borderId="1" xfId="4" applyFont="1" applyFill="1" applyBorder="1" applyAlignment="1">
      <alignment horizontal="center"/>
    </xf>
    <xf numFmtId="0" fontId="6" fillId="9" borderId="2" xfId="4" applyFont="1" applyFill="1" applyBorder="1" applyAlignment="1">
      <alignment horizontal="right"/>
    </xf>
    <xf numFmtId="0" fontId="6" fillId="9" borderId="3" xfId="4" applyFont="1" applyFill="1" applyBorder="1" applyAlignment="1">
      <alignment horizontal="right"/>
    </xf>
    <xf numFmtId="0" fontId="6" fillId="9" borderId="2" xfId="4" applyFont="1" applyFill="1" applyBorder="1" applyAlignment="1">
      <alignment horizontal="center"/>
    </xf>
    <xf numFmtId="0" fontId="2" fillId="9" borderId="2" xfId="4" applyFont="1" applyFill="1" applyBorder="1" applyAlignment="1">
      <alignment horizontal="right"/>
    </xf>
    <xf numFmtId="165" fontId="4" fillId="8" borderId="0" xfId="5" applyNumberFormat="1" applyFont="1" applyFill="1" applyAlignment="1" applyProtection="1">
      <alignment horizontal="right"/>
    </xf>
    <xf numFmtId="165" fontId="2" fillId="8" borderId="0" xfId="4" applyNumberFormat="1" applyFont="1" applyFill="1" applyAlignment="1">
      <alignment horizontal="right"/>
    </xf>
    <xf numFmtId="1" fontId="10" fillId="5" borderId="2" xfId="3" applyNumberFormat="1" applyFont="1" applyFill="1" applyBorder="1" applyAlignment="1">
      <alignment horizontal="center"/>
    </xf>
    <xf numFmtId="1" fontId="2" fillId="10" borderId="3" xfId="3" applyNumberFormat="1" applyFont="1" applyFill="1" applyBorder="1" applyAlignment="1">
      <alignment horizontal="center"/>
    </xf>
    <xf numFmtId="1" fontId="2" fillId="10" borderId="1" xfId="3" applyNumberFormat="1" applyFont="1" applyFill="1" applyBorder="1" applyAlignment="1">
      <alignment horizontal="center"/>
    </xf>
    <xf numFmtId="1" fontId="11" fillId="10" borderId="2" xfId="3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2" xfId="2" applyFont="1" applyFill="1" applyBorder="1" applyAlignment="1" applyProtection="1">
      <alignment horizontal="left"/>
    </xf>
    <xf numFmtId="0" fontId="13" fillId="0" borderId="2" xfId="1" applyFont="1" applyFill="1" applyBorder="1"/>
    <xf numFmtId="0" fontId="13" fillId="0" borderId="10" xfId="1" applyFont="1" applyFill="1" applyBorder="1"/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18" fillId="22" borderId="2" xfId="0" applyFont="1" applyFill="1" applyBorder="1" applyAlignment="1">
      <alignment vertical="center" wrapText="1"/>
    </xf>
    <xf numFmtId="2" fontId="18" fillId="22" borderId="2" xfId="0" applyNumberFormat="1" applyFont="1" applyFill="1" applyBorder="1" applyAlignment="1">
      <alignment horizontal="center" vertical="center" wrapText="1"/>
    </xf>
    <xf numFmtId="0" fontId="18" fillId="22" borderId="2" xfId="0" applyFont="1" applyFill="1" applyBorder="1" applyAlignment="1">
      <alignment horizontal="center" vertical="center" wrapText="1"/>
    </xf>
    <xf numFmtId="16" fontId="18" fillId="22" borderId="2" xfId="0" applyNumberFormat="1" applyFont="1" applyFill="1" applyBorder="1" applyAlignment="1">
      <alignment horizontal="center" vertical="center" wrapText="1"/>
    </xf>
    <xf numFmtId="0" fontId="18" fillId="23" borderId="2" xfId="0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0" fontId="0" fillId="24" borderId="2" xfId="0" applyFill="1" applyBorder="1" applyAlignment="1">
      <alignment horizontal="center"/>
    </xf>
  </cellXfs>
  <cellStyles count="6">
    <cellStyle name="Hyperlink 2" xfId="2" xr:uid="{75388778-4F2B-47FF-896F-81AAB1C107B5}"/>
    <cellStyle name="Hyperlink 2 3" xfId="5" xr:uid="{878D9B49-1AF1-4046-9CF6-B5D883FB5DFA}"/>
    <cellStyle name="Normal" xfId="0" builtinId="0"/>
    <cellStyle name="Normal 3" xfId="1" xr:uid="{59174439-AE8C-4757-B0DE-CDE795C3BBB6}"/>
    <cellStyle name="Normal 3 2" xfId="3" xr:uid="{11094986-BAD4-4D86-9C34-1D57DECE42BC}"/>
    <cellStyle name="Normal 3 4" xfId="4" xr:uid="{CF94452B-F437-42A2-9CC2-992317BB172A}"/>
  </cellStyles>
  <dxfs count="362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theme="3" tint="0.79998168889431442"/>
          <bgColor theme="3" tint="0.79998168889431442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ont>
        <b val="0"/>
      </font>
      <fill>
        <patternFill patternType="solid">
          <fgColor indexed="65"/>
          <bgColor indexed="65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theme="3" tint="0.79998168889431442"/>
          <bgColor theme="3" tint="0.79998168889431442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ont>
        <b val="0"/>
      </font>
      <fill>
        <patternFill patternType="solid">
          <fgColor indexed="65"/>
          <bgColor indexed="65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theme="3" tint="0.79998168889431442"/>
          <bgColor theme="3" tint="0.79998168889431442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indexed="65"/>
          <bgColor indexed="65"/>
        </patternFill>
      </fill>
    </dxf>
    <dxf>
      <font>
        <b val="0"/>
      </font>
      <fill>
        <patternFill patternType="solid">
          <fgColor indexed="65"/>
          <bgColor indexed="65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rgb="FFE6B8B7"/>
          <bgColor rgb="FFE6B8B7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theme="3" tint="0.79998168889431442"/>
          <bgColor theme="3" tint="0.79998168889431442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ont>
        <b val="0"/>
      </font>
      <fill>
        <patternFill patternType="solid">
          <fgColor indexed="65"/>
          <bgColor indexed="65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theme="3" tint="0.79998168889431442"/>
          <bgColor theme="3" tint="0.79998168889431442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ont>
        <b val="0"/>
      </font>
      <fill>
        <patternFill patternType="solid">
          <fgColor indexed="65"/>
          <bgColor indexed="65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theme="3" tint="0.79998168889431442"/>
          <bgColor theme="3" tint="0.79998168889431442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indexed="65"/>
          <bgColor indexed="65"/>
        </patternFill>
      </fill>
    </dxf>
    <dxf>
      <font>
        <b val="0"/>
      </font>
      <fill>
        <patternFill patternType="solid">
          <fgColor indexed="65"/>
          <bgColor indexed="65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rgb="FFE6B8B7"/>
          <bgColor rgb="FFE6B8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eekly-Ou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ing News"/>
      <sheetName val="LowNet"/>
      <sheetName val="Standings"/>
      <sheetName val="10-12-eos"/>
      <sheetName val="09-28"/>
      <sheetName val="09-21"/>
      <sheetName val="09-14"/>
      <sheetName val="09-07"/>
      <sheetName val="08-31"/>
      <sheetName val="08-24"/>
      <sheetName val="08-17"/>
      <sheetName val="08-03"/>
      <sheetName val="07-27"/>
      <sheetName val="07-20"/>
      <sheetName val="Rain"/>
      <sheetName val="07-06"/>
      <sheetName val="06-29"/>
      <sheetName val="06-22"/>
      <sheetName val="06-15"/>
      <sheetName val="06-08"/>
      <sheetName val="06-01"/>
      <sheetName val="05-25"/>
      <sheetName val="05-18"/>
      <sheetName val="05-11"/>
      <sheetName val="05-04"/>
      <sheetName val="04-27"/>
      <sheetName val="04-20"/>
      <sheetName val="04-13"/>
      <sheetName val="04-06"/>
      <sheetName val="Aces"/>
      <sheetName val="Eagles&amp;Birdies"/>
      <sheetName val="Courses"/>
      <sheetName val="Gross"/>
      <sheetName val="Course-Stat"/>
      <sheetName val="template"/>
      <sheetName val="H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">
          <cell r="A2">
            <v>0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</row>
        <row r="3">
          <cell r="A3">
            <v>1</v>
          </cell>
          <cell r="B3">
            <v>1</v>
          </cell>
          <cell r="C3">
            <v>1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  <cell r="M3">
            <v>1</v>
          </cell>
          <cell r="N3">
            <v>1</v>
          </cell>
          <cell r="O3">
            <v>1</v>
          </cell>
          <cell r="P3">
            <v>1</v>
          </cell>
          <cell r="Q3">
            <v>1</v>
          </cell>
          <cell r="R3">
            <v>1</v>
          </cell>
          <cell r="S3">
            <v>1</v>
          </cell>
          <cell r="T3">
            <v>2</v>
          </cell>
          <cell r="U3">
            <v>2</v>
          </cell>
          <cell r="V3">
            <v>2</v>
          </cell>
          <cell r="W3">
            <v>2</v>
          </cell>
          <cell r="X3">
            <v>2</v>
          </cell>
          <cell r="Y3">
            <v>2</v>
          </cell>
          <cell r="Z3">
            <v>2</v>
          </cell>
          <cell r="AA3">
            <v>2</v>
          </cell>
          <cell r="AB3">
            <v>2</v>
          </cell>
          <cell r="AC3">
            <v>2</v>
          </cell>
          <cell r="AD3">
            <v>2</v>
          </cell>
          <cell r="AE3">
            <v>2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  <cell r="AK3">
            <v>2</v>
          </cell>
          <cell r="AL3">
            <v>3</v>
          </cell>
          <cell r="AM3">
            <v>3</v>
          </cell>
          <cell r="AN3">
            <v>3</v>
          </cell>
          <cell r="AO3">
            <v>3</v>
          </cell>
        </row>
        <row r="4">
          <cell r="A4">
            <v>2</v>
          </cell>
          <cell r="B4">
            <v>0</v>
          </cell>
          <cell r="C4">
            <v>1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  <cell r="M4">
            <v>1</v>
          </cell>
          <cell r="N4">
            <v>1</v>
          </cell>
          <cell r="O4">
            <v>1</v>
          </cell>
          <cell r="P4">
            <v>1</v>
          </cell>
          <cell r="Q4">
            <v>1</v>
          </cell>
          <cell r="R4">
            <v>1</v>
          </cell>
          <cell r="S4">
            <v>1</v>
          </cell>
          <cell r="T4">
            <v>1</v>
          </cell>
          <cell r="U4">
            <v>2</v>
          </cell>
          <cell r="V4">
            <v>2</v>
          </cell>
          <cell r="W4">
            <v>2</v>
          </cell>
          <cell r="X4">
            <v>2</v>
          </cell>
          <cell r="Y4">
            <v>2</v>
          </cell>
          <cell r="Z4">
            <v>2</v>
          </cell>
          <cell r="AA4">
            <v>2</v>
          </cell>
          <cell r="AB4">
            <v>2</v>
          </cell>
          <cell r="AC4">
            <v>2</v>
          </cell>
          <cell r="AD4">
            <v>2</v>
          </cell>
          <cell r="AE4">
            <v>2</v>
          </cell>
          <cell r="AF4">
            <v>2</v>
          </cell>
          <cell r="AG4">
            <v>2</v>
          </cell>
          <cell r="AH4">
            <v>2</v>
          </cell>
          <cell r="AI4">
            <v>2</v>
          </cell>
          <cell r="AJ4">
            <v>2</v>
          </cell>
          <cell r="AK4">
            <v>2</v>
          </cell>
          <cell r="AL4">
            <v>2</v>
          </cell>
          <cell r="AM4">
            <v>3</v>
          </cell>
          <cell r="AN4">
            <v>3</v>
          </cell>
          <cell r="AO4">
            <v>3</v>
          </cell>
        </row>
        <row r="5">
          <cell r="A5">
            <v>3</v>
          </cell>
          <cell r="B5">
            <v>0</v>
          </cell>
          <cell r="C5">
            <v>0</v>
          </cell>
          <cell r="D5">
            <v>1</v>
          </cell>
          <cell r="E5">
            <v>1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  <cell r="T5">
            <v>1</v>
          </cell>
          <cell r="U5">
            <v>1</v>
          </cell>
          <cell r="V5">
            <v>2</v>
          </cell>
          <cell r="W5">
            <v>2</v>
          </cell>
          <cell r="X5">
            <v>2</v>
          </cell>
          <cell r="Y5">
            <v>2</v>
          </cell>
          <cell r="Z5">
            <v>2</v>
          </cell>
          <cell r="AA5">
            <v>2</v>
          </cell>
          <cell r="AB5">
            <v>2</v>
          </cell>
          <cell r="AC5">
            <v>2</v>
          </cell>
          <cell r="AD5">
            <v>2</v>
          </cell>
          <cell r="AE5">
            <v>2</v>
          </cell>
          <cell r="AF5">
            <v>2</v>
          </cell>
          <cell r="AG5">
            <v>2</v>
          </cell>
          <cell r="AH5">
            <v>2</v>
          </cell>
          <cell r="AI5">
            <v>2</v>
          </cell>
          <cell r="AJ5">
            <v>2</v>
          </cell>
          <cell r="AK5">
            <v>2</v>
          </cell>
          <cell r="AL5">
            <v>2</v>
          </cell>
          <cell r="AM5">
            <v>2</v>
          </cell>
          <cell r="AN5">
            <v>3</v>
          </cell>
          <cell r="AO5">
            <v>3</v>
          </cell>
        </row>
        <row r="6">
          <cell r="A6">
            <v>4</v>
          </cell>
          <cell r="B6">
            <v>0</v>
          </cell>
          <cell r="C6">
            <v>0</v>
          </cell>
          <cell r="D6">
            <v>0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1</v>
          </cell>
          <cell r="V6">
            <v>1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3</v>
          </cell>
        </row>
        <row r="7">
          <cell r="A7">
            <v>5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  <cell r="L7">
            <v>1</v>
          </cell>
          <cell r="M7">
            <v>1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2</v>
          </cell>
          <cell r="Y7">
            <v>2</v>
          </cell>
          <cell r="Z7">
            <v>2</v>
          </cell>
          <cell r="AA7">
            <v>2</v>
          </cell>
          <cell r="AB7">
            <v>2</v>
          </cell>
          <cell r="AC7">
            <v>2</v>
          </cell>
          <cell r="AD7">
            <v>2</v>
          </cell>
          <cell r="AE7">
            <v>2</v>
          </cell>
          <cell r="AF7">
            <v>2</v>
          </cell>
          <cell r="AG7">
            <v>2</v>
          </cell>
          <cell r="AH7">
            <v>2</v>
          </cell>
          <cell r="AI7">
            <v>2</v>
          </cell>
          <cell r="AJ7">
            <v>2</v>
          </cell>
          <cell r="AK7">
            <v>2</v>
          </cell>
          <cell r="AL7">
            <v>2</v>
          </cell>
          <cell r="AM7">
            <v>2</v>
          </cell>
          <cell r="AN7">
            <v>2</v>
          </cell>
          <cell r="AO7">
            <v>2</v>
          </cell>
        </row>
        <row r="8">
          <cell r="A8">
            <v>6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2</v>
          </cell>
          <cell r="Z8">
            <v>2</v>
          </cell>
          <cell r="AA8">
            <v>2</v>
          </cell>
          <cell r="AB8">
            <v>2</v>
          </cell>
          <cell r="AC8">
            <v>2</v>
          </cell>
          <cell r="AD8">
            <v>2</v>
          </cell>
          <cell r="AE8">
            <v>2</v>
          </cell>
          <cell r="AF8">
            <v>2</v>
          </cell>
          <cell r="AG8">
            <v>2</v>
          </cell>
          <cell r="AH8">
            <v>2</v>
          </cell>
          <cell r="AI8">
            <v>2</v>
          </cell>
          <cell r="AJ8">
            <v>2</v>
          </cell>
          <cell r="AK8">
            <v>2</v>
          </cell>
          <cell r="AL8">
            <v>2</v>
          </cell>
          <cell r="AM8">
            <v>2</v>
          </cell>
          <cell r="AN8">
            <v>2</v>
          </cell>
          <cell r="AO8">
            <v>2</v>
          </cell>
        </row>
        <row r="9">
          <cell r="A9">
            <v>7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2</v>
          </cell>
          <cell r="AA9">
            <v>2</v>
          </cell>
          <cell r="AB9">
            <v>2</v>
          </cell>
          <cell r="AC9">
            <v>2</v>
          </cell>
          <cell r="AD9">
            <v>2</v>
          </cell>
          <cell r="AE9">
            <v>2</v>
          </cell>
          <cell r="AF9">
            <v>2</v>
          </cell>
          <cell r="AG9">
            <v>2</v>
          </cell>
          <cell r="AH9">
            <v>2</v>
          </cell>
          <cell r="AI9">
            <v>2</v>
          </cell>
          <cell r="AJ9">
            <v>2</v>
          </cell>
          <cell r="AK9">
            <v>2</v>
          </cell>
          <cell r="AL9">
            <v>2</v>
          </cell>
          <cell r="AM9">
            <v>2</v>
          </cell>
          <cell r="AN9">
            <v>2</v>
          </cell>
          <cell r="AO9">
            <v>2</v>
          </cell>
        </row>
        <row r="10">
          <cell r="A10">
            <v>8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2</v>
          </cell>
          <cell r="AB10">
            <v>2</v>
          </cell>
          <cell r="AC10">
            <v>2</v>
          </cell>
          <cell r="AD10">
            <v>2</v>
          </cell>
          <cell r="AE10">
            <v>2</v>
          </cell>
          <cell r="AF10">
            <v>2</v>
          </cell>
          <cell r="AG10">
            <v>2</v>
          </cell>
          <cell r="AH10">
            <v>2</v>
          </cell>
          <cell r="AI10">
            <v>2</v>
          </cell>
          <cell r="AJ10">
            <v>2</v>
          </cell>
          <cell r="AK10">
            <v>2</v>
          </cell>
          <cell r="AL10">
            <v>2</v>
          </cell>
          <cell r="AM10">
            <v>2</v>
          </cell>
          <cell r="AN10">
            <v>2</v>
          </cell>
          <cell r="AO10">
            <v>2</v>
          </cell>
        </row>
        <row r="11">
          <cell r="A11">
            <v>9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2</v>
          </cell>
          <cell r="AC11">
            <v>2</v>
          </cell>
          <cell r="AD11">
            <v>2</v>
          </cell>
          <cell r="AE11">
            <v>2</v>
          </cell>
          <cell r="AF11">
            <v>2</v>
          </cell>
          <cell r="AG11">
            <v>2</v>
          </cell>
          <cell r="AH11">
            <v>2</v>
          </cell>
          <cell r="AI11">
            <v>2</v>
          </cell>
          <cell r="AJ11">
            <v>2</v>
          </cell>
          <cell r="AK11">
            <v>2</v>
          </cell>
          <cell r="AL11">
            <v>2</v>
          </cell>
          <cell r="AM11">
            <v>2</v>
          </cell>
          <cell r="AN11">
            <v>2</v>
          </cell>
          <cell r="AO11">
            <v>2</v>
          </cell>
        </row>
        <row r="12">
          <cell r="A12">
            <v>10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  <cell r="AC12">
            <v>2</v>
          </cell>
          <cell r="AD12">
            <v>2</v>
          </cell>
          <cell r="AE12">
            <v>2</v>
          </cell>
          <cell r="AF12">
            <v>2</v>
          </cell>
          <cell r="AG12">
            <v>2</v>
          </cell>
          <cell r="AH12">
            <v>2</v>
          </cell>
          <cell r="AI12">
            <v>2</v>
          </cell>
          <cell r="AJ12">
            <v>2</v>
          </cell>
          <cell r="AK12">
            <v>2</v>
          </cell>
          <cell r="AL12">
            <v>2</v>
          </cell>
          <cell r="AM12">
            <v>2</v>
          </cell>
          <cell r="AN12">
            <v>2</v>
          </cell>
          <cell r="AO12">
            <v>2</v>
          </cell>
        </row>
        <row r="13">
          <cell r="A13">
            <v>11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1</v>
          </cell>
          <cell r="AB13">
            <v>1</v>
          </cell>
          <cell r="AC13">
            <v>1</v>
          </cell>
          <cell r="AD13">
            <v>2</v>
          </cell>
          <cell r="AE13">
            <v>2</v>
          </cell>
          <cell r="AF13">
            <v>2</v>
          </cell>
          <cell r="AG13">
            <v>2</v>
          </cell>
          <cell r="AH13">
            <v>2</v>
          </cell>
          <cell r="AI13">
            <v>2</v>
          </cell>
          <cell r="AJ13">
            <v>2</v>
          </cell>
          <cell r="AK13">
            <v>2</v>
          </cell>
          <cell r="AL13">
            <v>2</v>
          </cell>
          <cell r="AM13">
            <v>2</v>
          </cell>
          <cell r="AN13">
            <v>2</v>
          </cell>
          <cell r="AO13">
            <v>2</v>
          </cell>
        </row>
        <row r="14">
          <cell r="A14">
            <v>12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1</v>
          </cell>
          <cell r="AB14">
            <v>1</v>
          </cell>
          <cell r="AC14">
            <v>1</v>
          </cell>
          <cell r="AD14">
            <v>1</v>
          </cell>
          <cell r="AE14">
            <v>2</v>
          </cell>
          <cell r="AF14">
            <v>2</v>
          </cell>
          <cell r="AG14">
            <v>2</v>
          </cell>
          <cell r="AH14">
            <v>2</v>
          </cell>
          <cell r="AI14">
            <v>2</v>
          </cell>
          <cell r="AJ14">
            <v>2</v>
          </cell>
          <cell r="AK14">
            <v>2</v>
          </cell>
          <cell r="AL14">
            <v>2</v>
          </cell>
          <cell r="AM14">
            <v>2</v>
          </cell>
          <cell r="AN14">
            <v>2</v>
          </cell>
          <cell r="AO14">
            <v>2</v>
          </cell>
        </row>
        <row r="15">
          <cell r="A15">
            <v>13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  <cell r="AC15">
            <v>1</v>
          </cell>
          <cell r="AD15">
            <v>1</v>
          </cell>
          <cell r="AE15">
            <v>1</v>
          </cell>
          <cell r="AF15">
            <v>2</v>
          </cell>
          <cell r="AG15">
            <v>2</v>
          </cell>
          <cell r="AH15">
            <v>2</v>
          </cell>
          <cell r="AI15">
            <v>2</v>
          </cell>
          <cell r="AJ15">
            <v>2</v>
          </cell>
          <cell r="AK15">
            <v>2</v>
          </cell>
          <cell r="AL15">
            <v>2</v>
          </cell>
          <cell r="AM15">
            <v>2</v>
          </cell>
          <cell r="AN15">
            <v>2</v>
          </cell>
          <cell r="AO15">
            <v>2</v>
          </cell>
        </row>
        <row r="16">
          <cell r="A16">
            <v>14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1</v>
          </cell>
          <cell r="AB16">
            <v>1</v>
          </cell>
          <cell r="AC16">
            <v>1</v>
          </cell>
          <cell r="AD16">
            <v>1</v>
          </cell>
          <cell r="AE16">
            <v>1</v>
          </cell>
          <cell r="AF16">
            <v>1</v>
          </cell>
          <cell r="AG16">
            <v>2</v>
          </cell>
          <cell r="AH16">
            <v>2</v>
          </cell>
          <cell r="AI16">
            <v>2</v>
          </cell>
          <cell r="AJ16">
            <v>2</v>
          </cell>
          <cell r="AK16">
            <v>2</v>
          </cell>
          <cell r="AL16">
            <v>2</v>
          </cell>
          <cell r="AM16">
            <v>2</v>
          </cell>
          <cell r="AN16">
            <v>2</v>
          </cell>
          <cell r="AO16">
            <v>2</v>
          </cell>
        </row>
        <row r="17">
          <cell r="A17">
            <v>15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1</v>
          </cell>
          <cell r="AB17">
            <v>1</v>
          </cell>
          <cell r="AC17">
            <v>1</v>
          </cell>
          <cell r="AD17">
            <v>1</v>
          </cell>
          <cell r="AE17">
            <v>1</v>
          </cell>
          <cell r="AF17">
            <v>1</v>
          </cell>
          <cell r="AG17">
            <v>1</v>
          </cell>
          <cell r="AH17">
            <v>2</v>
          </cell>
          <cell r="AI17">
            <v>2</v>
          </cell>
          <cell r="AJ17">
            <v>2</v>
          </cell>
          <cell r="AK17">
            <v>2</v>
          </cell>
          <cell r="AL17">
            <v>2</v>
          </cell>
          <cell r="AM17">
            <v>2</v>
          </cell>
          <cell r="AN17">
            <v>2</v>
          </cell>
          <cell r="AO17">
            <v>2</v>
          </cell>
        </row>
        <row r="18">
          <cell r="A18">
            <v>16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1</v>
          </cell>
          <cell r="AB18">
            <v>1</v>
          </cell>
          <cell r="AC18">
            <v>1</v>
          </cell>
          <cell r="AD18">
            <v>1</v>
          </cell>
          <cell r="AE18">
            <v>1</v>
          </cell>
          <cell r="AF18">
            <v>1</v>
          </cell>
          <cell r="AG18">
            <v>1</v>
          </cell>
          <cell r="AH18">
            <v>1</v>
          </cell>
          <cell r="AI18">
            <v>2</v>
          </cell>
          <cell r="AJ18">
            <v>2</v>
          </cell>
          <cell r="AK18">
            <v>2</v>
          </cell>
          <cell r="AL18">
            <v>2</v>
          </cell>
          <cell r="AM18">
            <v>2</v>
          </cell>
          <cell r="AN18">
            <v>2</v>
          </cell>
          <cell r="AO18">
            <v>2</v>
          </cell>
        </row>
        <row r="19">
          <cell r="A19">
            <v>17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>
            <v>1</v>
          </cell>
          <cell r="AH19">
            <v>1</v>
          </cell>
          <cell r="AI19">
            <v>1</v>
          </cell>
          <cell r="AJ19">
            <v>2</v>
          </cell>
          <cell r="AK19">
            <v>2</v>
          </cell>
          <cell r="AL19">
            <v>2</v>
          </cell>
          <cell r="AM19">
            <v>2</v>
          </cell>
          <cell r="AN19">
            <v>2</v>
          </cell>
          <cell r="AO19">
            <v>2</v>
          </cell>
        </row>
        <row r="20">
          <cell r="A20">
            <v>18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1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  <cell r="AC20">
            <v>1</v>
          </cell>
          <cell r="AD20">
            <v>1</v>
          </cell>
          <cell r="AE20">
            <v>1</v>
          </cell>
          <cell r="AF20">
            <v>1</v>
          </cell>
          <cell r="AG20">
            <v>1</v>
          </cell>
          <cell r="AH20">
            <v>1</v>
          </cell>
          <cell r="AI20">
            <v>1</v>
          </cell>
          <cell r="AJ20">
            <v>1</v>
          </cell>
          <cell r="AK20">
            <v>2</v>
          </cell>
          <cell r="AL20">
            <v>2</v>
          </cell>
          <cell r="AM20">
            <v>2</v>
          </cell>
          <cell r="AN20">
            <v>2</v>
          </cell>
          <cell r="AO20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03/30/2020@10:20a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03/30/2020@10:20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DAD60-5325-4165-9EEA-29A79943ED74}">
  <dimension ref="A1:G32"/>
  <sheetViews>
    <sheetView tabSelected="1" workbookViewId="0">
      <selection activeCell="H14" sqref="H14"/>
    </sheetView>
  </sheetViews>
  <sheetFormatPr defaultRowHeight="12.75" x14ac:dyDescent="0.2"/>
  <cols>
    <col min="1" max="1" width="15.5703125" bestFit="1" customWidth="1"/>
    <col min="2" max="2" width="11.7109375" style="114" customWidth="1"/>
    <col min="3" max="3" width="9.140625" style="120"/>
    <col min="4" max="7" width="9.140625" style="114"/>
  </cols>
  <sheetData>
    <row r="1" spans="1:7" s="112" customFormat="1" ht="25.5" x14ac:dyDescent="0.2">
      <c r="A1" s="121" t="s">
        <v>63</v>
      </c>
      <c r="B1" s="125" t="s">
        <v>58</v>
      </c>
      <c r="C1" s="122" t="s">
        <v>59</v>
      </c>
      <c r="D1" s="123" t="s">
        <v>60</v>
      </c>
      <c r="E1" s="123" t="s">
        <v>62</v>
      </c>
      <c r="F1" s="124" t="s">
        <v>61</v>
      </c>
      <c r="G1" s="113"/>
    </row>
    <row r="2" spans="1:7" x14ac:dyDescent="0.2">
      <c r="A2" s="116" t="s">
        <v>44</v>
      </c>
      <c r="B2" s="127">
        <v>2</v>
      </c>
      <c r="C2" s="126">
        <f t="shared" ref="C2:C23" si="0">AVERAGE(E2:F2)</f>
        <v>71</v>
      </c>
      <c r="D2" s="118">
        <f>_xlfn.RANK.EQ(C2,$C$2:$C$14,1)</f>
        <v>1</v>
      </c>
      <c r="E2" s="118">
        <v>72</v>
      </c>
      <c r="F2" s="118">
        <v>70</v>
      </c>
    </row>
    <row r="3" spans="1:7" x14ac:dyDescent="0.2">
      <c r="A3" s="116" t="s">
        <v>28</v>
      </c>
      <c r="B3" s="127">
        <v>2</v>
      </c>
      <c r="C3" s="126">
        <f t="shared" si="0"/>
        <v>72</v>
      </c>
      <c r="D3" s="118">
        <f>_xlfn.RANK.EQ(C3,$C$2:$C$14,1)</f>
        <v>2</v>
      </c>
      <c r="E3" s="118">
        <v>73</v>
      </c>
      <c r="F3" s="118">
        <v>71</v>
      </c>
    </row>
    <row r="4" spans="1:7" x14ac:dyDescent="0.2">
      <c r="A4" s="116" t="s">
        <v>42</v>
      </c>
      <c r="B4" s="127">
        <v>2</v>
      </c>
      <c r="C4" s="126">
        <f t="shared" si="0"/>
        <v>73.5</v>
      </c>
      <c r="D4" s="118">
        <f>_xlfn.RANK.EQ(C4,$C$2:$C$14,1)</f>
        <v>3</v>
      </c>
      <c r="E4" s="118">
        <v>74</v>
      </c>
      <c r="F4" s="118">
        <v>73</v>
      </c>
    </row>
    <row r="5" spans="1:7" x14ac:dyDescent="0.2">
      <c r="A5" s="116" t="s">
        <v>41</v>
      </c>
      <c r="B5" s="127">
        <v>2</v>
      </c>
      <c r="C5" s="126">
        <f t="shared" si="0"/>
        <v>74</v>
      </c>
      <c r="D5" s="118">
        <f>_xlfn.RANK.EQ(C5,$C$2:$C$14,1)</f>
        <v>4</v>
      </c>
      <c r="E5" s="118">
        <v>74</v>
      </c>
      <c r="F5" s="118">
        <v>74</v>
      </c>
    </row>
    <row r="6" spans="1:7" x14ac:dyDescent="0.2">
      <c r="A6" s="116" t="s">
        <v>50</v>
      </c>
      <c r="B6" s="127">
        <v>2</v>
      </c>
      <c r="C6" s="126">
        <f t="shared" si="0"/>
        <v>77</v>
      </c>
      <c r="D6" s="118">
        <f>_xlfn.RANK.EQ(C6,$C$2:$C$14,1)</f>
        <v>5</v>
      </c>
      <c r="E6" s="118">
        <v>76</v>
      </c>
      <c r="F6" s="118">
        <v>78</v>
      </c>
    </row>
    <row r="7" spans="1:7" x14ac:dyDescent="0.2">
      <c r="A7" s="116" t="s">
        <v>27</v>
      </c>
      <c r="B7" s="127">
        <v>2</v>
      </c>
      <c r="C7" s="126">
        <f t="shared" si="0"/>
        <v>77.5</v>
      </c>
      <c r="D7" s="118">
        <f>_xlfn.RANK.EQ(C7,$C$2:$C$14,1)</f>
        <v>6</v>
      </c>
      <c r="E7" s="118">
        <v>80</v>
      </c>
      <c r="F7" s="118">
        <v>75</v>
      </c>
    </row>
    <row r="8" spans="1:7" x14ac:dyDescent="0.2">
      <c r="A8" s="116" t="s">
        <v>31</v>
      </c>
      <c r="B8" s="127">
        <v>2</v>
      </c>
      <c r="C8" s="126">
        <f t="shared" si="0"/>
        <v>77.5</v>
      </c>
      <c r="D8" s="118">
        <f>_xlfn.RANK.EQ(C8,$C$2:$C$14,1)</f>
        <v>6</v>
      </c>
      <c r="E8" s="118">
        <v>80</v>
      </c>
      <c r="F8" s="118">
        <v>75</v>
      </c>
    </row>
    <row r="9" spans="1:7" x14ac:dyDescent="0.2">
      <c r="A9" s="116" t="s">
        <v>37</v>
      </c>
      <c r="B9" s="127">
        <v>2</v>
      </c>
      <c r="C9" s="126">
        <f t="shared" si="0"/>
        <v>77.5</v>
      </c>
      <c r="D9" s="118">
        <f>_xlfn.RANK.EQ(C9,$C$2:$C$14,1)</f>
        <v>6</v>
      </c>
      <c r="E9" s="118">
        <v>74</v>
      </c>
      <c r="F9" s="118">
        <v>81</v>
      </c>
    </row>
    <row r="10" spans="1:7" x14ac:dyDescent="0.2">
      <c r="A10" s="116" t="s">
        <v>48</v>
      </c>
      <c r="B10" s="127">
        <v>2</v>
      </c>
      <c r="C10" s="126">
        <f t="shared" si="0"/>
        <v>77.5</v>
      </c>
      <c r="D10" s="118">
        <f>_xlfn.RANK.EQ(C10,$C$2:$C$14,1)</f>
        <v>6</v>
      </c>
      <c r="E10" s="118">
        <v>82</v>
      </c>
      <c r="F10" s="118">
        <v>73</v>
      </c>
    </row>
    <row r="11" spans="1:7" x14ac:dyDescent="0.2">
      <c r="A11" s="116" t="s">
        <v>35</v>
      </c>
      <c r="B11" s="127">
        <v>2</v>
      </c>
      <c r="C11" s="126">
        <f t="shared" si="0"/>
        <v>78.5</v>
      </c>
      <c r="D11" s="118">
        <f>_xlfn.RANK.EQ(C11,$C$2:$C$14,1)</f>
        <v>10</v>
      </c>
      <c r="E11" s="118">
        <v>81</v>
      </c>
      <c r="F11" s="118">
        <v>76</v>
      </c>
    </row>
    <row r="12" spans="1:7" x14ac:dyDescent="0.2">
      <c r="A12" s="115" t="s">
        <v>20</v>
      </c>
      <c r="B12" s="127">
        <v>2</v>
      </c>
      <c r="C12" s="126">
        <f t="shared" si="0"/>
        <v>79</v>
      </c>
      <c r="D12" s="118">
        <f>_xlfn.RANK.EQ(C12,$C$2:$C$14,1)</f>
        <v>11</v>
      </c>
      <c r="E12" s="118">
        <v>77</v>
      </c>
      <c r="F12" s="118">
        <v>81</v>
      </c>
    </row>
    <row r="13" spans="1:7" x14ac:dyDescent="0.2">
      <c r="A13" s="116" t="s">
        <v>47</v>
      </c>
      <c r="B13" s="127">
        <v>2</v>
      </c>
      <c r="C13" s="126">
        <f t="shared" si="0"/>
        <v>79</v>
      </c>
      <c r="D13" s="118">
        <f>_xlfn.RANK.EQ(C13,$C$2:$C$14,1)</f>
        <v>11</v>
      </c>
      <c r="E13" s="118">
        <v>81</v>
      </c>
      <c r="F13" s="118">
        <v>77</v>
      </c>
    </row>
    <row r="14" spans="1:7" x14ac:dyDescent="0.2">
      <c r="A14" s="116" t="s">
        <v>23</v>
      </c>
      <c r="B14" s="127">
        <v>2</v>
      </c>
      <c r="C14" s="126">
        <f t="shared" si="0"/>
        <v>79.5</v>
      </c>
      <c r="D14" s="118">
        <f>_xlfn.RANK.EQ(C14,$C$2:$C$14,1)</f>
        <v>13</v>
      </c>
      <c r="E14" s="118">
        <v>81</v>
      </c>
      <c r="F14" s="118">
        <v>78</v>
      </c>
    </row>
    <row r="15" spans="1:7" x14ac:dyDescent="0.2">
      <c r="A15" s="115" t="s">
        <v>21</v>
      </c>
      <c r="B15" s="127">
        <v>2</v>
      </c>
      <c r="C15" s="126">
        <f>AVERAGE(E15:F15)</f>
        <v>73</v>
      </c>
      <c r="D15" s="118"/>
      <c r="E15" s="118">
        <v>73</v>
      </c>
      <c r="F15" s="118" t="s">
        <v>17</v>
      </c>
    </row>
    <row r="16" spans="1:7" x14ac:dyDescent="0.2">
      <c r="A16" s="116" t="s">
        <v>22</v>
      </c>
      <c r="B16" s="127">
        <v>1</v>
      </c>
      <c r="C16" s="126">
        <f t="shared" si="0"/>
        <v>95</v>
      </c>
      <c r="D16" s="118"/>
      <c r="E16" s="118">
        <v>95</v>
      </c>
      <c r="F16" s="118" t="s">
        <v>17</v>
      </c>
    </row>
    <row r="17" spans="1:6" x14ac:dyDescent="0.2">
      <c r="A17" s="116" t="s">
        <v>25</v>
      </c>
      <c r="B17" s="127">
        <v>1</v>
      </c>
      <c r="C17" s="126">
        <f t="shared" si="0"/>
        <v>75</v>
      </c>
      <c r="D17" s="118"/>
      <c r="E17" s="118" t="s">
        <v>17</v>
      </c>
      <c r="F17" s="118">
        <v>75</v>
      </c>
    </row>
    <row r="18" spans="1:6" x14ac:dyDescent="0.2">
      <c r="A18" s="116" t="s">
        <v>32</v>
      </c>
      <c r="B18" s="127">
        <v>1</v>
      </c>
      <c r="C18" s="126">
        <f t="shared" si="0"/>
        <v>70</v>
      </c>
      <c r="D18" s="118"/>
      <c r="E18" s="118" t="s">
        <v>17</v>
      </c>
      <c r="F18" s="118">
        <v>70</v>
      </c>
    </row>
    <row r="19" spans="1:6" x14ac:dyDescent="0.2">
      <c r="A19" s="116" t="s">
        <v>39</v>
      </c>
      <c r="B19" s="127">
        <v>1</v>
      </c>
      <c r="C19" s="126">
        <f t="shared" si="0"/>
        <v>74</v>
      </c>
      <c r="D19" s="118"/>
      <c r="E19" s="118">
        <v>74</v>
      </c>
      <c r="F19" s="118" t="s">
        <v>17</v>
      </c>
    </row>
    <row r="20" spans="1:6" x14ac:dyDescent="0.2">
      <c r="A20" s="116" t="s">
        <v>40</v>
      </c>
      <c r="B20" s="127">
        <v>1</v>
      </c>
      <c r="C20" s="126">
        <f t="shared" si="0"/>
        <v>74</v>
      </c>
      <c r="D20" s="118"/>
      <c r="E20" s="118">
        <v>74</v>
      </c>
      <c r="F20" s="118" t="s">
        <v>17</v>
      </c>
    </row>
    <row r="21" spans="1:6" x14ac:dyDescent="0.2">
      <c r="A21" s="116" t="s">
        <v>43</v>
      </c>
      <c r="B21" s="127">
        <v>1</v>
      </c>
      <c r="C21" s="126">
        <f t="shared" si="0"/>
        <v>71</v>
      </c>
      <c r="D21" s="118"/>
      <c r="E21" s="118">
        <v>71</v>
      </c>
      <c r="F21" s="118" t="s">
        <v>17</v>
      </c>
    </row>
    <row r="22" spans="1:6" x14ac:dyDescent="0.2">
      <c r="A22" s="116" t="s">
        <v>45</v>
      </c>
      <c r="B22" s="127">
        <v>1</v>
      </c>
      <c r="C22" s="126">
        <f t="shared" si="0"/>
        <v>79</v>
      </c>
      <c r="D22" s="118"/>
      <c r="E22" s="118">
        <v>79</v>
      </c>
      <c r="F22" s="118" t="s">
        <v>17</v>
      </c>
    </row>
    <row r="23" spans="1:6" x14ac:dyDescent="0.2">
      <c r="A23" s="116" t="s">
        <v>46</v>
      </c>
      <c r="B23" s="127">
        <v>1</v>
      </c>
      <c r="C23" s="126">
        <f t="shared" si="0"/>
        <v>74</v>
      </c>
      <c r="D23" s="118"/>
      <c r="E23" s="118" t="s">
        <v>17</v>
      </c>
      <c r="F23" s="118">
        <v>74</v>
      </c>
    </row>
    <row r="24" spans="1:6" x14ac:dyDescent="0.2">
      <c r="A24" s="116" t="s">
        <v>24</v>
      </c>
      <c r="B24" s="127">
        <v>0</v>
      </c>
      <c r="C24" s="126"/>
      <c r="D24" s="118"/>
      <c r="E24" s="118" t="s">
        <v>17</v>
      </c>
      <c r="F24" s="118" t="s">
        <v>17</v>
      </c>
    </row>
    <row r="25" spans="1:6" x14ac:dyDescent="0.2">
      <c r="A25" s="116" t="s">
        <v>26</v>
      </c>
      <c r="B25" s="127">
        <v>0</v>
      </c>
      <c r="C25" s="126">
        <v>0</v>
      </c>
      <c r="D25" s="118"/>
      <c r="E25" s="118" t="s">
        <v>17</v>
      </c>
      <c r="F25" s="118" t="s">
        <v>17</v>
      </c>
    </row>
    <row r="26" spans="1:6" x14ac:dyDescent="0.2">
      <c r="A26" s="116" t="s">
        <v>29</v>
      </c>
      <c r="B26" s="127">
        <v>0</v>
      </c>
      <c r="C26" s="126"/>
      <c r="D26" s="118"/>
      <c r="E26" s="118" t="s">
        <v>17</v>
      </c>
      <c r="F26" s="118" t="s">
        <v>17</v>
      </c>
    </row>
    <row r="27" spans="1:6" x14ac:dyDescent="0.2">
      <c r="A27" s="116" t="s">
        <v>30</v>
      </c>
      <c r="B27" s="127">
        <v>0</v>
      </c>
      <c r="C27" s="126"/>
      <c r="D27" s="118"/>
      <c r="E27" s="118" t="s">
        <v>17</v>
      </c>
      <c r="F27" s="118" t="s">
        <v>17</v>
      </c>
    </row>
    <row r="28" spans="1:6" x14ac:dyDescent="0.2">
      <c r="A28" s="116" t="s">
        <v>33</v>
      </c>
      <c r="B28" s="127">
        <v>0</v>
      </c>
      <c r="C28" s="126"/>
      <c r="D28" s="118"/>
      <c r="E28" s="118" t="s">
        <v>17</v>
      </c>
      <c r="F28" s="118" t="s">
        <v>17</v>
      </c>
    </row>
    <row r="29" spans="1:6" x14ac:dyDescent="0.2">
      <c r="A29" s="116" t="s">
        <v>34</v>
      </c>
      <c r="B29" s="127">
        <v>0</v>
      </c>
      <c r="C29" s="126"/>
      <c r="D29" s="118"/>
      <c r="E29" s="118" t="s">
        <v>17</v>
      </c>
      <c r="F29" s="118" t="s">
        <v>17</v>
      </c>
    </row>
    <row r="30" spans="1:6" x14ac:dyDescent="0.2">
      <c r="A30" s="116" t="s">
        <v>36</v>
      </c>
      <c r="B30" s="127">
        <v>0</v>
      </c>
      <c r="C30" s="126"/>
      <c r="D30" s="118"/>
      <c r="E30" s="118" t="s">
        <v>17</v>
      </c>
      <c r="F30" s="118" t="s">
        <v>17</v>
      </c>
    </row>
    <row r="31" spans="1:6" x14ac:dyDescent="0.2">
      <c r="A31" s="116" t="s">
        <v>38</v>
      </c>
      <c r="B31" s="127">
        <v>0</v>
      </c>
      <c r="C31" s="126"/>
      <c r="D31" s="118"/>
      <c r="E31" s="118" t="s">
        <v>17</v>
      </c>
      <c r="F31" s="118" t="s">
        <v>17</v>
      </c>
    </row>
    <row r="32" spans="1:6" x14ac:dyDescent="0.2">
      <c r="A32" s="117" t="s">
        <v>49</v>
      </c>
      <c r="B32" s="127">
        <v>0</v>
      </c>
      <c r="C32" s="119"/>
      <c r="D32" s="118"/>
      <c r="E32" s="118" t="s">
        <v>17</v>
      </c>
      <c r="F32" s="118" t="s">
        <v>17</v>
      </c>
    </row>
  </sheetData>
  <sortState xmlns:xlrd2="http://schemas.microsoft.com/office/spreadsheetml/2017/richdata2" ref="A2:F14">
    <sortCondition ref="C2:C1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96818-4449-46C7-BA23-F4F7D119094E}">
  <dimension ref="A1:AW40"/>
  <sheetViews>
    <sheetView zoomScale="85" workbookViewId="0">
      <pane xSplit="3" ySplit="3" topLeftCell="D4" activePane="bottomRight" state="frozen"/>
      <selection activeCell="AA35" sqref="AA35"/>
      <selection pane="topRight"/>
      <selection pane="bottomLeft"/>
      <selection pane="bottomRight" activeCell="Z5" sqref="Z5:Z35"/>
    </sheetView>
  </sheetViews>
  <sheetFormatPr defaultColWidth="3.140625" defaultRowHeight="13.5" customHeight="1" x14ac:dyDescent="0.2"/>
  <cols>
    <col min="1" max="1" width="20.5703125" style="65" customWidth="1"/>
    <col min="2" max="2" width="6.5703125" style="93" customWidth="1"/>
    <col min="3" max="3" width="6.5703125" style="94" customWidth="1"/>
    <col min="4" max="4" width="6.5703125" style="88" customWidth="1"/>
    <col min="5" max="5" width="3.85546875" style="95" customWidth="1"/>
    <col min="6" max="13" width="3.85546875" style="96" customWidth="1"/>
    <col min="14" max="14" width="4.85546875" style="96" customWidth="1"/>
    <col min="15" max="15" width="4.28515625" style="97" customWidth="1"/>
    <col min="16" max="19" width="3.85546875" style="96" customWidth="1"/>
    <col min="20" max="20" width="3.85546875" style="98" customWidth="1"/>
    <col min="21" max="23" width="3.85546875" style="96" customWidth="1"/>
    <col min="24" max="24" width="4.85546875" style="96" customWidth="1"/>
    <col min="25" max="25" width="6.42578125" style="96" customWidth="1"/>
    <col min="26" max="26" width="4.85546875" style="99" customWidth="1"/>
    <col min="27" max="28" width="6.5703125" style="65" customWidth="1"/>
    <col min="29" max="29" width="2.5703125" style="76" customWidth="1"/>
    <col min="30" max="30" width="2.5703125" style="87" customWidth="1"/>
    <col min="31" max="31" width="3.28515625" style="76" customWidth="1"/>
    <col min="32" max="39" width="3.140625" style="76"/>
    <col min="40" max="40" width="5.28515625" style="76" customWidth="1"/>
    <col min="41" max="49" width="3.140625" style="76"/>
    <col min="50" max="16384" width="3.140625" style="65"/>
  </cols>
  <sheetData>
    <row r="1" spans="1:49" s="13" customFormat="1" ht="13.5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5">
        <v>1</v>
      </c>
      <c r="F1" s="6">
        <v>2</v>
      </c>
      <c r="G1" s="5">
        <v>3</v>
      </c>
      <c r="H1" s="5">
        <v>4</v>
      </c>
      <c r="I1" s="5">
        <v>5</v>
      </c>
      <c r="J1" s="5">
        <v>6</v>
      </c>
      <c r="K1" s="5">
        <v>7</v>
      </c>
      <c r="L1" s="5">
        <v>8</v>
      </c>
      <c r="M1" s="5">
        <v>9</v>
      </c>
      <c r="N1" s="5" t="s">
        <v>4</v>
      </c>
      <c r="O1" s="7">
        <v>10</v>
      </c>
      <c r="P1" s="5">
        <v>11</v>
      </c>
      <c r="Q1" s="5">
        <v>12</v>
      </c>
      <c r="R1" s="5">
        <v>13</v>
      </c>
      <c r="S1" s="5">
        <v>14</v>
      </c>
      <c r="T1" s="8">
        <v>15</v>
      </c>
      <c r="U1" s="5">
        <v>16</v>
      </c>
      <c r="V1" s="5">
        <v>17</v>
      </c>
      <c r="W1" s="5">
        <v>18</v>
      </c>
      <c r="X1" s="9" t="s">
        <v>5</v>
      </c>
      <c r="Y1" s="5" t="s">
        <v>6</v>
      </c>
      <c r="Z1" s="9" t="s">
        <v>7</v>
      </c>
      <c r="AA1" s="10" t="s">
        <v>8</v>
      </c>
      <c r="AB1" s="11" t="s">
        <v>9</v>
      </c>
      <c r="AC1" s="12" t="s">
        <v>10</v>
      </c>
      <c r="AD1" s="11" t="s">
        <v>11</v>
      </c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</row>
    <row r="2" spans="1:49" s="13" customFormat="1" ht="13.5" customHeight="1" x14ac:dyDescent="0.2">
      <c r="A2" s="14" t="s">
        <v>12</v>
      </c>
      <c r="B2" s="2" t="s">
        <v>13</v>
      </c>
      <c r="C2" s="15">
        <v>119</v>
      </c>
      <c r="D2" s="16">
        <v>123</v>
      </c>
      <c r="E2" s="17">
        <v>11</v>
      </c>
      <c r="F2" s="17">
        <v>5</v>
      </c>
      <c r="G2" s="17">
        <v>9</v>
      </c>
      <c r="H2" s="17">
        <v>15</v>
      </c>
      <c r="I2" s="17">
        <v>7</v>
      </c>
      <c r="J2" s="17">
        <v>3</v>
      </c>
      <c r="K2" s="17">
        <v>17</v>
      </c>
      <c r="L2" s="17">
        <v>13</v>
      </c>
      <c r="M2" s="17">
        <v>1</v>
      </c>
      <c r="N2" s="18"/>
      <c r="O2" s="17">
        <v>10</v>
      </c>
      <c r="P2" s="17">
        <v>6</v>
      </c>
      <c r="Q2" s="17">
        <v>14</v>
      </c>
      <c r="R2" s="17">
        <v>4</v>
      </c>
      <c r="S2" s="17">
        <v>12</v>
      </c>
      <c r="T2" s="17">
        <v>8</v>
      </c>
      <c r="U2" s="17">
        <v>18</v>
      </c>
      <c r="V2" s="17">
        <v>2</v>
      </c>
      <c r="W2" s="17">
        <v>16</v>
      </c>
      <c r="X2" s="9"/>
      <c r="Y2" s="19">
        <f>MIN(Y5:Y35)</f>
        <v>77</v>
      </c>
      <c r="Z2" s="20">
        <f>MIN(Z5:Z35)</f>
        <v>70</v>
      </c>
      <c r="AA2" s="21">
        <v>67.5</v>
      </c>
      <c r="AB2" s="22">
        <v>70.3</v>
      </c>
      <c r="AC2" s="12" t="s">
        <v>14</v>
      </c>
      <c r="AD2" s="11" t="s">
        <v>15</v>
      </c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</row>
    <row r="3" spans="1:49" s="34" customFormat="1" ht="13.5" customHeight="1" x14ac:dyDescent="0.2">
      <c r="A3" s="23" t="s">
        <v>16</v>
      </c>
      <c r="B3" s="24">
        <v>71</v>
      </c>
      <c r="C3" s="25">
        <v>121</v>
      </c>
      <c r="D3" s="25">
        <v>112</v>
      </c>
      <c r="E3" s="26">
        <v>4</v>
      </c>
      <c r="F3" s="27">
        <v>4</v>
      </c>
      <c r="G3" s="26">
        <v>4</v>
      </c>
      <c r="H3" s="26">
        <v>3</v>
      </c>
      <c r="I3" s="26">
        <v>4</v>
      </c>
      <c r="J3" s="26">
        <v>5</v>
      </c>
      <c r="K3" s="26">
        <v>3</v>
      </c>
      <c r="L3" s="26">
        <v>4</v>
      </c>
      <c r="M3" s="26">
        <v>4</v>
      </c>
      <c r="N3" s="28">
        <f>SUM(E3:M3)</f>
        <v>35</v>
      </c>
      <c r="O3" s="26">
        <v>3</v>
      </c>
      <c r="P3" s="26">
        <v>5</v>
      </c>
      <c r="Q3" s="26">
        <v>4</v>
      </c>
      <c r="R3" s="26">
        <v>4</v>
      </c>
      <c r="S3" s="26">
        <v>4</v>
      </c>
      <c r="T3" s="26">
        <v>5</v>
      </c>
      <c r="U3" s="26">
        <v>3</v>
      </c>
      <c r="V3" s="26">
        <v>4</v>
      </c>
      <c r="W3" s="26">
        <v>4</v>
      </c>
      <c r="X3" s="29">
        <f>SUM(O3:W3)</f>
        <v>36</v>
      </c>
      <c r="Y3" s="30">
        <f>SUM(N3,X3)</f>
        <v>71</v>
      </c>
      <c r="Z3" s="31">
        <f>MIN(Z4:Z31)</f>
        <v>70</v>
      </c>
      <c r="AA3" s="32">
        <v>68.2</v>
      </c>
      <c r="AB3" s="32">
        <v>65.099999999999994</v>
      </c>
      <c r="AC3" s="33" t="s">
        <v>17</v>
      </c>
      <c r="AD3" s="11" t="s">
        <v>18</v>
      </c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</row>
    <row r="4" spans="1:49" s="34" customFormat="1" ht="13.5" customHeight="1" x14ac:dyDescent="0.2">
      <c r="A4" s="35" t="s">
        <v>19</v>
      </c>
      <c r="B4" s="36"/>
      <c r="C4" s="37" t="s">
        <v>17</v>
      </c>
      <c r="D4" s="38" t="s">
        <v>17</v>
      </c>
      <c r="E4" s="39">
        <v>9</v>
      </c>
      <c r="F4" s="40">
        <v>13</v>
      </c>
      <c r="G4" s="39">
        <v>7</v>
      </c>
      <c r="H4" s="39">
        <v>17</v>
      </c>
      <c r="I4" s="39">
        <v>3</v>
      </c>
      <c r="J4" s="39">
        <v>5</v>
      </c>
      <c r="K4" s="39">
        <v>15</v>
      </c>
      <c r="L4" s="39">
        <v>11</v>
      </c>
      <c r="M4" s="39">
        <v>1</v>
      </c>
      <c r="N4" s="41"/>
      <c r="O4" s="42">
        <v>16</v>
      </c>
      <c r="P4" s="39">
        <v>6</v>
      </c>
      <c r="Q4" s="39">
        <v>10</v>
      </c>
      <c r="R4" s="42">
        <v>4</v>
      </c>
      <c r="S4" s="39">
        <v>12</v>
      </c>
      <c r="T4" s="39">
        <v>8</v>
      </c>
      <c r="U4" s="39">
        <v>18</v>
      </c>
      <c r="V4" s="39">
        <v>2</v>
      </c>
      <c r="W4" s="39">
        <v>14</v>
      </c>
      <c r="X4" s="43"/>
      <c r="Y4" s="44"/>
      <c r="Z4" s="44"/>
      <c r="AA4" s="45" t="s">
        <v>17</v>
      </c>
      <c r="AB4" s="46" t="s">
        <v>17</v>
      </c>
      <c r="AC4" s="33"/>
      <c r="AD4" s="47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</row>
    <row r="5" spans="1:49" s="34" customFormat="1" ht="13.5" customHeight="1" x14ac:dyDescent="0.2">
      <c r="A5" s="48" t="s">
        <v>20</v>
      </c>
      <c r="B5" s="49">
        <v>18</v>
      </c>
      <c r="C5" s="50">
        <f t="shared" ref="C5:C35" si="0">_xlfn.IFS($A$5:$A$35="Andi Grant",ROUND($B$5:$B$35*($C$2/113)-($B$3-$AA$2),0),$A$5:$A$35&lt;&gt;"Andi Grant",ROUND($B$5:$B$35*($C$3/113)-($B$3-$AA$3),0))</f>
        <v>16</v>
      </c>
      <c r="D5" s="50">
        <v>0</v>
      </c>
      <c r="E5" s="51">
        <v>6</v>
      </c>
      <c r="F5" s="52">
        <v>6</v>
      </c>
      <c r="G5" s="51">
        <v>6</v>
      </c>
      <c r="H5" s="51">
        <v>5</v>
      </c>
      <c r="I5" s="51">
        <v>6</v>
      </c>
      <c r="J5" s="51">
        <v>6</v>
      </c>
      <c r="K5" s="51">
        <v>4</v>
      </c>
      <c r="L5" s="51">
        <v>4</v>
      </c>
      <c r="M5" s="51">
        <v>5</v>
      </c>
      <c r="N5" s="8">
        <f t="shared" ref="N5:N35" si="1">SUM(E5:M5)</f>
        <v>48</v>
      </c>
      <c r="O5" s="53">
        <v>5</v>
      </c>
      <c r="P5" s="51">
        <v>5</v>
      </c>
      <c r="Q5" s="51">
        <v>6</v>
      </c>
      <c r="R5" s="51">
        <v>6</v>
      </c>
      <c r="S5" s="51">
        <v>5</v>
      </c>
      <c r="T5" s="51">
        <v>6</v>
      </c>
      <c r="U5" s="51">
        <v>4</v>
      </c>
      <c r="V5" s="51">
        <v>6</v>
      </c>
      <c r="W5" s="53">
        <v>6</v>
      </c>
      <c r="X5" s="54">
        <f t="shared" ref="X5:X35" si="2">SUM(O5:W5)</f>
        <v>49</v>
      </c>
      <c r="Y5" s="55">
        <f t="shared" ref="Y5:Y35" si="3">SUM(N5+X5)</f>
        <v>97</v>
      </c>
      <c r="Z5" s="56">
        <f t="shared" ref="Z5:Z35" si="4">SUM(ROUND(Y5-AC5,0))</f>
        <v>81</v>
      </c>
      <c r="AA5" s="57">
        <f t="shared" ref="AA5:AA35" si="5">IF(X5&gt;0,ROUND(Y5-($AC$5:$AC$35+$B$3),0),0)</f>
        <v>10</v>
      </c>
      <c r="AB5" s="47"/>
      <c r="AC5" s="58">
        <f t="shared" ref="AC5:AC35" si="6">IF(D5&gt;0,D5,C5)</f>
        <v>16</v>
      </c>
      <c r="AD5" s="59">
        <v>2</v>
      </c>
      <c r="AE5" s="60">
        <f>HLOOKUP($AC5,[1]HH!$A$2:$AO$20,E$4+1)</f>
        <v>1</v>
      </c>
      <c r="AF5" s="60">
        <f>HLOOKUP($AC5,[1]HH!$A$2:$AO$20,F$4+1)</f>
        <v>1</v>
      </c>
      <c r="AG5" s="60">
        <f>HLOOKUP($AC5,[1]HH!$A$2:$AO$20,G$4+1)</f>
        <v>1</v>
      </c>
      <c r="AH5" s="60">
        <f>HLOOKUP($AC5,[1]HH!$A$2:$AO$20,H$4+1)</f>
        <v>0</v>
      </c>
      <c r="AI5" s="60">
        <f>HLOOKUP($AC5,[1]HH!$A$2:$AO$20,I$4+1)</f>
        <v>1</v>
      </c>
      <c r="AJ5" s="60">
        <f>HLOOKUP($AC5,[1]HH!$A$2:$AO$20,J$4+1)</f>
        <v>1</v>
      </c>
      <c r="AK5" s="60">
        <f>HLOOKUP($AC5,[1]HH!$A$2:$AO$20,K$4+1)</f>
        <v>1</v>
      </c>
      <c r="AL5" s="60">
        <f>HLOOKUP($AC5,[1]HH!$A$2:$AO$20,L$4+1)</f>
        <v>1</v>
      </c>
      <c r="AM5" s="60">
        <f>HLOOKUP($AC5,[1]HH!$A$2:$AO$20,M$4+1)</f>
        <v>1</v>
      </c>
      <c r="AN5" s="60"/>
      <c r="AO5" s="60">
        <f>HLOOKUP($AC5,[1]HH!$A$2:$AO$20,O$4+1)</f>
        <v>1</v>
      </c>
      <c r="AP5" s="60">
        <f>HLOOKUP($AC5,[1]HH!$A$2:$AO$20,P$4+1)</f>
        <v>1</v>
      </c>
      <c r="AQ5" s="60">
        <f>HLOOKUP($AC5,[1]HH!$A$2:$AO$20,Q$4+1)</f>
        <v>1</v>
      </c>
      <c r="AR5" s="60">
        <f>HLOOKUP($AC5,[1]HH!$A$2:$AO$20,R$4+1)</f>
        <v>1</v>
      </c>
      <c r="AS5" s="60">
        <f>HLOOKUP($AC5,[1]HH!$A$2:$AO$20,S$4+1)</f>
        <v>1</v>
      </c>
      <c r="AT5" s="60">
        <f>HLOOKUP($AC5,[1]HH!$A$2:$AO$20,T$4+1)</f>
        <v>1</v>
      </c>
      <c r="AU5" s="60">
        <f>HLOOKUP($AC5,[1]HH!$A$2:$AO$20,U$4+1)</f>
        <v>0</v>
      </c>
      <c r="AV5" s="60">
        <f>HLOOKUP($AC5,[1]HH!$A$2:$AO$20,V$4+1)</f>
        <v>1</v>
      </c>
      <c r="AW5" s="60">
        <f>HLOOKUP($AC5,[1]HH!$A$2:$AO$20,W$4+1)</f>
        <v>1</v>
      </c>
    </row>
    <row r="6" spans="1:49" s="34" customFormat="1" ht="13.5" customHeight="1" x14ac:dyDescent="0.2">
      <c r="A6" s="61" t="s">
        <v>21</v>
      </c>
      <c r="B6" s="49">
        <v>11.3</v>
      </c>
      <c r="C6" s="50">
        <f t="shared" si="0"/>
        <v>8</v>
      </c>
      <c r="D6" s="50">
        <f t="shared" ref="D6:D34" si="7">_xlfn.IFS($A$5:$A$35="Andi Grant",ROUND($B$5:$B$35*($D$2/113)-($B$3-$AB$2),0),$A$5:$A$35&lt;&gt;"Andi Grant",ROUND($B$5:$B$35*($D$3/113)-($B$3-$AB$3),0))</f>
        <v>12</v>
      </c>
      <c r="E6" s="51"/>
      <c r="F6" s="52"/>
      <c r="G6" s="51"/>
      <c r="H6" s="51"/>
      <c r="I6" s="51"/>
      <c r="J6" s="51"/>
      <c r="K6" s="51"/>
      <c r="L6" s="51"/>
      <c r="M6" s="51"/>
      <c r="N6" s="8">
        <f t="shared" si="1"/>
        <v>0</v>
      </c>
      <c r="O6" s="53"/>
      <c r="P6" s="51"/>
      <c r="Q6" s="51"/>
      <c r="R6" s="51"/>
      <c r="S6" s="51"/>
      <c r="T6" s="51"/>
      <c r="U6" s="51"/>
      <c r="V6" s="51"/>
      <c r="W6" s="53"/>
      <c r="X6" s="54">
        <f t="shared" si="2"/>
        <v>0</v>
      </c>
      <c r="Y6" s="55" t="s">
        <v>17</v>
      </c>
      <c r="Z6" s="56" t="s">
        <v>17</v>
      </c>
      <c r="AA6" s="57">
        <f t="shared" si="5"/>
        <v>0</v>
      </c>
      <c r="AB6" s="47"/>
      <c r="AC6" s="58">
        <f t="shared" si="6"/>
        <v>12</v>
      </c>
      <c r="AD6" s="59"/>
      <c r="AE6" s="60">
        <f>HLOOKUP($AC6,[1]HH!$A$2:$AO$20,E$4+1)</f>
        <v>1</v>
      </c>
      <c r="AF6" s="60">
        <f>HLOOKUP($AC6,[1]HH!$A$2:$AO$20,F$4+1)</f>
        <v>0</v>
      </c>
      <c r="AG6" s="60">
        <f>HLOOKUP($AC6,[1]HH!$A$2:$AO$20,G$4+1)</f>
        <v>1</v>
      </c>
      <c r="AH6" s="60">
        <f>HLOOKUP($AC6,[1]HH!$A$2:$AO$20,H$4+1)</f>
        <v>0</v>
      </c>
      <c r="AI6" s="60">
        <f>HLOOKUP($AC6,[1]HH!$A$2:$AO$20,I$4+1)</f>
        <v>1</v>
      </c>
      <c r="AJ6" s="60">
        <f>HLOOKUP($AC6,[1]HH!$A$2:$AO$20,J$4+1)</f>
        <v>1</v>
      </c>
      <c r="AK6" s="60">
        <f>HLOOKUP($AC6,[1]HH!$A$2:$AO$20,K$4+1)</f>
        <v>0</v>
      </c>
      <c r="AL6" s="60">
        <f>HLOOKUP($AC6,[1]HH!$A$2:$AO$20,L$4+1)</f>
        <v>1</v>
      </c>
      <c r="AM6" s="60">
        <f>HLOOKUP($AC6,[1]HH!$A$2:$AO$20,M$4+1)</f>
        <v>1</v>
      </c>
      <c r="AN6" s="60"/>
      <c r="AO6" s="60">
        <f>HLOOKUP($AC6,[1]HH!$A$2:$AO$20,O$4+1)</f>
        <v>0</v>
      </c>
      <c r="AP6" s="60">
        <f>HLOOKUP($AC6,[1]HH!$A$2:$AO$20,P$4+1)</f>
        <v>1</v>
      </c>
      <c r="AQ6" s="60">
        <f>HLOOKUP($AC6,[1]HH!$A$2:$AO$20,Q$4+1)</f>
        <v>1</v>
      </c>
      <c r="AR6" s="60">
        <f>HLOOKUP($AC6,[1]HH!$A$2:$AO$20,R$4+1)</f>
        <v>1</v>
      </c>
      <c r="AS6" s="60">
        <f>HLOOKUP($AC6,[1]HH!$A$2:$AO$20,S$4+1)</f>
        <v>1</v>
      </c>
      <c r="AT6" s="60">
        <f>HLOOKUP($AC6,[1]HH!$A$2:$AO$20,T$4+1)</f>
        <v>1</v>
      </c>
      <c r="AU6" s="60">
        <f>HLOOKUP($AC6,[1]HH!$A$2:$AO$20,U$4+1)</f>
        <v>0</v>
      </c>
      <c r="AV6" s="60">
        <f>HLOOKUP($AC6,[1]HH!$A$2:$AO$20,V$4+1)</f>
        <v>1</v>
      </c>
      <c r="AW6" s="60">
        <f>HLOOKUP($AC6,[1]HH!$A$2:$AO$20,W$4+1)</f>
        <v>0</v>
      </c>
    </row>
    <row r="7" spans="1:49" ht="13.5" customHeight="1" x14ac:dyDescent="0.2">
      <c r="A7" s="62" t="s">
        <v>22</v>
      </c>
      <c r="B7" s="63">
        <v>30.8</v>
      </c>
      <c r="C7" s="50">
        <f t="shared" si="0"/>
        <v>30</v>
      </c>
      <c r="D7" s="50">
        <f t="shared" si="7"/>
        <v>25</v>
      </c>
      <c r="E7" s="51"/>
      <c r="F7" s="52"/>
      <c r="G7" s="51"/>
      <c r="H7" s="51"/>
      <c r="I7" s="51"/>
      <c r="J7" s="51"/>
      <c r="K7" s="51"/>
      <c r="L7" s="51"/>
      <c r="M7" s="51"/>
      <c r="N7" s="8">
        <f t="shared" si="1"/>
        <v>0</v>
      </c>
      <c r="O7" s="53"/>
      <c r="P7" s="51"/>
      <c r="Q7" s="51"/>
      <c r="R7" s="51"/>
      <c r="S7" s="51"/>
      <c r="T7" s="51"/>
      <c r="U7" s="51"/>
      <c r="V7" s="51"/>
      <c r="W7" s="53"/>
      <c r="X7" s="54">
        <f t="shared" si="2"/>
        <v>0</v>
      </c>
      <c r="Y7" s="55" t="s">
        <v>17</v>
      </c>
      <c r="Z7" s="56" t="s">
        <v>17</v>
      </c>
      <c r="AA7" s="57">
        <f t="shared" si="5"/>
        <v>0</v>
      </c>
      <c r="AB7" s="64"/>
      <c r="AC7" s="58">
        <f t="shared" si="6"/>
        <v>25</v>
      </c>
      <c r="AD7" s="59"/>
      <c r="AE7" s="60">
        <f>HLOOKUP($AC7,[1]HH!$A$2:$AO$20,E$4+1)</f>
        <v>1</v>
      </c>
      <c r="AF7" s="60">
        <f>HLOOKUP($AC7,[1]HH!$A$2:$AO$20,F$4+1)</f>
        <v>1</v>
      </c>
      <c r="AG7" s="60">
        <f>HLOOKUP($AC7,[1]HH!$A$2:$AO$20,G$4+1)</f>
        <v>2</v>
      </c>
      <c r="AH7" s="60">
        <f>HLOOKUP($AC7,[1]HH!$A$2:$AO$20,H$4+1)</f>
        <v>1</v>
      </c>
      <c r="AI7" s="60">
        <f>HLOOKUP($AC7,[1]HH!$A$2:$AO$20,I$4+1)</f>
        <v>2</v>
      </c>
      <c r="AJ7" s="60">
        <f>HLOOKUP($AC7,[1]HH!$A$2:$AO$20,J$4+1)</f>
        <v>2</v>
      </c>
      <c r="AK7" s="60">
        <f>HLOOKUP($AC7,[1]HH!$A$2:$AO$20,K$4+1)</f>
        <v>1</v>
      </c>
      <c r="AL7" s="60">
        <f>HLOOKUP($AC7,[1]HH!$A$2:$AO$20,L$4+1)</f>
        <v>1</v>
      </c>
      <c r="AM7" s="60">
        <f>HLOOKUP($AC7,[1]HH!$A$2:$AO$20,M$4+1)</f>
        <v>2</v>
      </c>
      <c r="AN7" s="60"/>
      <c r="AO7" s="60">
        <f>HLOOKUP($AC7,[1]HH!$A$2:$AO$20,O$4+1)</f>
        <v>1</v>
      </c>
      <c r="AP7" s="60">
        <f>HLOOKUP($AC7,[1]HH!$A$2:$AO$20,P$4+1)</f>
        <v>2</v>
      </c>
      <c r="AQ7" s="60">
        <f>HLOOKUP($AC7,[1]HH!$A$2:$AO$20,Q$4+1)</f>
        <v>1</v>
      </c>
      <c r="AR7" s="60">
        <f>HLOOKUP($AC7,[1]HH!$A$2:$AO$20,R$4+1)</f>
        <v>2</v>
      </c>
      <c r="AS7" s="60">
        <f>HLOOKUP($AC7,[1]HH!$A$2:$AO$20,S$4+1)</f>
        <v>1</v>
      </c>
      <c r="AT7" s="60">
        <f>HLOOKUP($AC7,[1]HH!$A$2:$AO$20,T$4+1)</f>
        <v>1</v>
      </c>
      <c r="AU7" s="60">
        <f>HLOOKUP($AC7,[1]HH!$A$2:$AO$20,U$4+1)</f>
        <v>1</v>
      </c>
      <c r="AV7" s="60">
        <f>HLOOKUP($AC7,[1]HH!$A$2:$AO$20,V$4+1)</f>
        <v>2</v>
      </c>
      <c r="AW7" s="60">
        <f>HLOOKUP($AC7,[1]HH!$A$2:$AO$20,W$4+1)</f>
        <v>1</v>
      </c>
    </row>
    <row r="8" spans="1:49" ht="13.5" customHeight="1" x14ac:dyDescent="0.2">
      <c r="A8" s="66" t="s">
        <v>23</v>
      </c>
      <c r="B8" s="63">
        <v>23.2</v>
      </c>
      <c r="C8" s="50">
        <f t="shared" si="0"/>
        <v>22</v>
      </c>
      <c r="D8" s="50">
        <f t="shared" si="7"/>
        <v>17</v>
      </c>
      <c r="E8" s="51">
        <v>6</v>
      </c>
      <c r="F8" s="52">
        <v>5</v>
      </c>
      <c r="G8" s="51">
        <v>6</v>
      </c>
      <c r="H8" s="51">
        <v>4</v>
      </c>
      <c r="I8" s="51">
        <v>6</v>
      </c>
      <c r="J8" s="51">
        <v>7</v>
      </c>
      <c r="K8" s="51">
        <v>4</v>
      </c>
      <c r="L8" s="51">
        <v>5</v>
      </c>
      <c r="M8" s="51">
        <v>5</v>
      </c>
      <c r="N8" s="8">
        <f t="shared" si="1"/>
        <v>48</v>
      </c>
      <c r="O8" s="53">
        <v>4</v>
      </c>
      <c r="P8" s="51">
        <v>6</v>
      </c>
      <c r="Q8" s="51">
        <v>6</v>
      </c>
      <c r="R8" s="51">
        <v>6</v>
      </c>
      <c r="S8" s="51">
        <v>4</v>
      </c>
      <c r="T8" s="53">
        <v>6</v>
      </c>
      <c r="U8" s="51">
        <v>4</v>
      </c>
      <c r="V8" s="51">
        <v>6</v>
      </c>
      <c r="W8" s="53">
        <v>5</v>
      </c>
      <c r="X8" s="54">
        <f t="shared" si="2"/>
        <v>47</v>
      </c>
      <c r="Y8" s="55">
        <f t="shared" si="3"/>
        <v>95</v>
      </c>
      <c r="Z8" s="56">
        <f t="shared" si="4"/>
        <v>78</v>
      </c>
      <c r="AA8" s="57">
        <f t="shared" si="5"/>
        <v>7</v>
      </c>
      <c r="AB8" s="64"/>
      <c r="AC8" s="58">
        <f t="shared" si="6"/>
        <v>17</v>
      </c>
      <c r="AD8" s="59">
        <v>3</v>
      </c>
      <c r="AE8" s="60">
        <f>HLOOKUP($AC8,[1]HH!$A$2:$AO$20,E$4+1)</f>
        <v>1</v>
      </c>
      <c r="AF8" s="60">
        <f>HLOOKUP($AC8,[1]HH!$A$2:$AO$20,F$4+1)</f>
        <v>1</v>
      </c>
      <c r="AG8" s="60">
        <f>HLOOKUP($AC8,[1]HH!$A$2:$AO$20,G$4+1)</f>
        <v>1</v>
      </c>
      <c r="AH8" s="60">
        <f>HLOOKUP($AC8,[1]HH!$A$2:$AO$20,H$4+1)</f>
        <v>1</v>
      </c>
      <c r="AI8" s="60">
        <f>HLOOKUP($AC8,[1]HH!$A$2:$AO$20,I$4+1)</f>
        <v>1</v>
      </c>
      <c r="AJ8" s="60">
        <f>HLOOKUP($AC8,[1]HH!$A$2:$AO$20,J$4+1)</f>
        <v>1</v>
      </c>
      <c r="AK8" s="60">
        <f>HLOOKUP($AC8,[1]HH!$A$2:$AO$20,K$4+1)</f>
        <v>1</v>
      </c>
      <c r="AL8" s="60">
        <f>HLOOKUP($AC8,[1]HH!$A$2:$AO$20,L$4+1)</f>
        <v>1</v>
      </c>
      <c r="AM8" s="60">
        <f>HLOOKUP($AC8,[1]HH!$A$2:$AO$20,M$4+1)</f>
        <v>1</v>
      </c>
      <c r="AN8" s="60"/>
      <c r="AO8" s="60">
        <f>HLOOKUP($AC8,[1]HH!$A$2:$AO$20,O$4+1)</f>
        <v>1</v>
      </c>
      <c r="AP8" s="60">
        <f>HLOOKUP($AC8,[1]HH!$A$2:$AO$20,P$4+1)</f>
        <v>1</v>
      </c>
      <c r="AQ8" s="60">
        <f>HLOOKUP($AC8,[1]HH!$A$2:$AO$20,Q$4+1)</f>
        <v>1</v>
      </c>
      <c r="AR8" s="60">
        <f>HLOOKUP($AC8,[1]HH!$A$2:$AO$20,R$4+1)</f>
        <v>1</v>
      </c>
      <c r="AS8" s="60">
        <f>HLOOKUP($AC8,[1]HH!$A$2:$AO$20,S$4+1)</f>
        <v>1</v>
      </c>
      <c r="AT8" s="60">
        <f>HLOOKUP($AC8,[1]HH!$A$2:$AO$20,T$4+1)</f>
        <v>1</v>
      </c>
      <c r="AU8" s="60">
        <f>HLOOKUP($AC8,[1]HH!$A$2:$AO$20,U$4+1)</f>
        <v>0</v>
      </c>
      <c r="AV8" s="60">
        <f>HLOOKUP($AC8,[1]HH!$A$2:$AO$20,V$4+1)</f>
        <v>1</v>
      </c>
      <c r="AW8" s="60">
        <f>HLOOKUP($AC8,[1]HH!$A$2:$AO$20,W$4+1)</f>
        <v>1</v>
      </c>
    </row>
    <row r="9" spans="1:49" ht="13.5" customHeight="1" x14ac:dyDescent="0.2">
      <c r="A9" s="67" t="s">
        <v>24</v>
      </c>
      <c r="B9" s="63">
        <v>20.3</v>
      </c>
      <c r="C9" s="50">
        <f t="shared" si="0"/>
        <v>19</v>
      </c>
      <c r="D9" s="50">
        <f t="shared" si="7"/>
        <v>14</v>
      </c>
      <c r="E9" s="51"/>
      <c r="F9" s="52"/>
      <c r="G9" s="51"/>
      <c r="H9" s="51"/>
      <c r="I9" s="51"/>
      <c r="J9" s="51"/>
      <c r="K9" s="51"/>
      <c r="L9" s="51"/>
      <c r="M9" s="51"/>
      <c r="N9" s="8">
        <f t="shared" si="1"/>
        <v>0</v>
      </c>
      <c r="O9" s="53"/>
      <c r="P9" s="51"/>
      <c r="Q9" s="51"/>
      <c r="R9" s="51"/>
      <c r="S9" s="51"/>
      <c r="T9" s="51"/>
      <c r="U9" s="51"/>
      <c r="V9" s="51"/>
      <c r="W9" s="53"/>
      <c r="X9" s="54">
        <f t="shared" si="2"/>
        <v>0</v>
      </c>
      <c r="Y9" s="55" t="s">
        <v>17</v>
      </c>
      <c r="Z9" s="56" t="s">
        <v>17</v>
      </c>
      <c r="AA9" s="57">
        <f t="shared" si="5"/>
        <v>0</v>
      </c>
      <c r="AB9" s="64"/>
      <c r="AC9" s="58">
        <f t="shared" si="6"/>
        <v>14</v>
      </c>
      <c r="AD9" s="59"/>
      <c r="AE9" s="60">
        <f>HLOOKUP($AC9,[1]HH!$A$2:$AO$20,E$4+1)</f>
        <v>1</v>
      </c>
      <c r="AF9" s="60">
        <f>HLOOKUP($AC9,[1]HH!$A$2:$AO$20,F$4+1)</f>
        <v>1</v>
      </c>
      <c r="AG9" s="60">
        <f>HLOOKUP($AC9,[1]HH!$A$2:$AO$20,G$4+1)</f>
        <v>1</v>
      </c>
      <c r="AH9" s="60">
        <f>HLOOKUP($AC9,[1]HH!$A$2:$AO$20,H$4+1)</f>
        <v>0</v>
      </c>
      <c r="AI9" s="60">
        <f>HLOOKUP($AC9,[1]HH!$A$2:$AO$20,I$4+1)</f>
        <v>1</v>
      </c>
      <c r="AJ9" s="60">
        <f>HLOOKUP($AC9,[1]HH!$A$2:$AO$20,J$4+1)</f>
        <v>1</v>
      </c>
      <c r="AK9" s="60">
        <f>HLOOKUP($AC9,[1]HH!$A$2:$AO$20,K$4+1)</f>
        <v>0</v>
      </c>
      <c r="AL9" s="60">
        <f>HLOOKUP($AC9,[1]HH!$A$2:$AO$20,L$4+1)</f>
        <v>1</v>
      </c>
      <c r="AM9" s="60">
        <f>HLOOKUP($AC9,[1]HH!$A$2:$AO$20,M$4+1)</f>
        <v>1</v>
      </c>
      <c r="AN9" s="60"/>
      <c r="AO9" s="60">
        <f>HLOOKUP($AC9,[1]HH!$A$2:$AO$20,O$4+1)</f>
        <v>0</v>
      </c>
      <c r="AP9" s="60">
        <f>HLOOKUP($AC9,[1]HH!$A$2:$AO$20,P$4+1)</f>
        <v>1</v>
      </c>
      <c r="AQ9" s="60">
        <f>HLOOKUP($AC9,[1]HH!$A$2:$AO$20,Q$4+1)</f>
        <v>1</v>
      </c>
      <c r="AR9" s="60">
        <f>HLOOKUP($AC9,[1]HH!$A$2:$AO$20,R$4+1)</f>
        <v>1</v>
      </c>
      <c r="AS9" s="60">
        <f>HLOOKUP($AC9,[1]HH!$A$2:$AO$20,S$4+1)</f>
        <v>1</v>
      </c>
      <c r="AT9" s="60">
        <f>HLOOKUP($AC9,[1]HH!$A$2:$AO$20,T$4+1)</f>
        <v>1</v>
      </c>
      <c r="AU9" s="60">
        <f>HLOOKUP($AC9,[1]HH!$A$2:$AO$20,U$4+1)</f>
        <v>0</v>
      </c>
      <c r="AV9" s="60">
        <f>HLOOKUP($AC9,[1]HH!$A$2:$AO$20,V$4+1)</f>
        <v>1</v>
      </c>
      <c r="AW9" s="60">
        <f>HLOOKUP($AC9,[1]HH!$A$2:$AO$20,W$4+1)</f>
        <v>1</v>
      </c>
    </row>
    <row r="10" spans="1:49" ht="13.5" customHeight="1" x14ac:dyDescent="0.2">
      <c r="A10" s="66" t="s">
        <v>25</v>
      </c>
      <c r="B10" s="63">
        <v>29.1</v>
      </c>
      <c r="C10" s="50">
        <f t="shared" si="0"/>
        <v>28</v>
      </c>
      <c r="D10" s="50">
        <v>0</v>
      </c>
      <c r="E10" s="51">
        <v>8</v>
      </c>
      <c r="F10" s="52">
        <v>7</v>
      </c>
      <c r="G10" s="51">
        <v>6</v>
      </c>
      <c r="H10" s="51">
        <v>5</v>
      </c>
      <c r="I10" s="51">
        <v>7</v>
      </c>
      <c r="J10" s="51">
        <v>5</v>
      </c>
      <c r="K10" s="51">
        <v>3</v>
      </c>
      <c r="L10" s="51">
        <v>4</v>
      </c>
      <c r="M10" s="51">
        <v>6</v>
      </c>
      <c r="N10" s="8">
        <f t="shared" si="1"/>
        <v>51</v>
      </c>
      <c r="O10" s="53">
        <v>3</v>
      </c>
      <c r="P10" s="51">
        <v>7</v>
      </c>
      <c r="Q10" s="51">
        <v>9</v>
      </c>
      <c r="R10" s="51">
        <v>5</v>
      </c>
      <c r="S10" s="51">
        <v>7</v>
      </c>
      <c r="T10" s="51">
        <v>7</v>
      </c>
      <c r="U10" s="51">
        <v>4</v>
      </c>
      <c r="V10" s="51">
        <v>6</v>
      </c>
      <c r="W10" s="53">
        <v>4</v>
      </c>
      <c r="X10" s="54">
        <f t="shared" si="2"/>
        <v>52</v>
      </c>
      <c r="Y10" s="55">
        <f t="shared" si="3"/>
        <v>103</v>
      </c>
      <c r="Z10" s="56">
        <f t="shared" si="4"/>
        <v>75</v>
      </c>
      <c r="AA10" s="57">
        <f t="shared" si="5"/>
        <v>4</v>
      </c>
      <c r="AB10" s="64"/>
      <c r="AC10" s="58">
        <f t="shared" si="6"/>
        <v>28</v>
      </c>
      <c r="AD10" s="59">
        <v>4</v>
      </c>
      <c r="AE10" s="60">
        <f>HLOOKUP($AC10,[1]HH!$A$2:$AO$20,E$4+1)</f>
        <v>2</v>
      </c>
      <c r="AF10" s="60">
        <f>HLOOKUP($AC10,[1]HH!$A$2:$AO$20,F$4+1)</f>
        <v>1</v>
      </c>
      <c r="AG10" s="60">
        <f>HLOOKUP($AC10,[1]HH!$A$2:$AO$20,G$4+1)</f>
        <v>2</v>
      </c>
      <c r="AH10" s="60">
        <f>HLOOKUP($AC10,[1]HH!$A$2:$AO$20,H$4+1)</f>
        <v>1</v>
      </c>
      <c r="AI10" s="60">
        <f>HLOOKUP($AC10,[1]HH!$A$2:$AO$20,I$4+1)</f>
        <v>2</v>
      </c>
      <c r="AJ10" s="60">
        <f>HLOOKUP($AC10,[1]HH!$A$2:$AO$20,J$4+1)</f>
        <v>2</v>
      </c>
      <c r="AK10" s="60">
        <f>HLOOKUP($AC10,[1]HH!$A$2:$AO$20,K$4+1)</f>
        <v>1</v>
      </c>
      <c r="AL10" s="60">
        <f>HLOOKUP($AC10,[1]HH!$A$2:$AO$20,L$4+1)</f>
        <v>1</v>
      </c>
      <c r="AM10" s="60">
        <f>HLOOKUP($AC10,[1]HH!$A$2:$AO$20,M$4+1)</f>
        <v>2</v>
      </c>
      <c r="AN10" s="60"/>
      <c r="AO10" s="60">
        <f>HLOOKUP($AC10,[1]HH!$A$2:$AO$20,O$4+1)</f>
        <v>1</v>
      </c>
      <c r="AP10" s="60">
        <f>HLOOKUP($AC10,[1]HH!$A$2:$AO$20,P$4+1)</f>
        <v>2</v>
      </c>
      <c r="AQ10" s="60">
        <f>HLOOKUP($AC10,[1]HH!$A$2:$AO$20,Q$4+1)</f>
        <v>2</v>
      </c>
      <c r="AR10" s="60">
        <f>HLOOKUP($AC10,[1]HH!$A$2:$AO$20,R$4+1)</f>
        <v>2</v>
      </c>
      <c r="AS10" s="60">
        <f>HLOOKUP($AC10,[1]HH!$A$2:$AO$20,S$4+1)</f>
        <v>1</v>
      </c>
      <c r="AT10" s="60">
        <f>HLOOKUP($AC10,[1]HH!$A$2:$AO$20,T$4+1)</f>
        <v>2</v>
      </c>
      <c r="AU10" s="60">
        <f>HLOOKUP($AC10,[1]HH!$A$2:$AO$20,U$4+1)</f>
        <v>1</v>
      </c>
      <c r="AV10" s="60">
        <f>HLOOKUP($AC10,[1]HH!$A$2:$AO$20,V$4+1)</f>
        <v>2</v>
      </c>
      <c r="AW10" s="60">
        <f>HLOOKUP($AC10,[1]HH!$A$2:$AO$20,W$4+1)</f>
        <v>1</v>
      </c>
    </row>
    <row r="11" spans="1:49" ht="13.5" customHeight="1" x14ac:dyDescent="0.2">
      <c r="A11" s="66" t="s">
        <v>26</v>
      </c>
      <c r="B11" s="63">
        <v>11.7</v>
      </c>
      <c r="C11" s="50">
        <f t="shared" si="0"/>
        <v>10</v>
      </c>
      <c r="D11" s="50">
        <v>0</v>
      </c>
      <c r="E11" s="51"/>
      <c r="F11" s="52"/>
      <c r="G11" s="51"/>
      <c r="H11" s="51"/>
      <c r="I11" s="51"/>
      <c r="J11" s="51"/>
      <c r="K11" s="51"/>
      <c r="L11" s="51"/>
      <c r="M11" s="51"/>
      <c r="N11" s="8">
        <f t="shared" si="1"/>
        <v>0</v>
      </c>
      <c r="O11" s="53"/>
      <c r="P11" s="51"/>
      <c r="Q11" s="51"/>
      <c r="R11" s="51"/>
      <c r="S11" s="51"/>
      <c r="T11" s="51"/>
      <c r="U11" s="51"/>
      <c r="V11" s="51"/>
      <c r="W11" s="53"/>
      <c r="X11" s="54">
        <f t="shared" si="2"/>
        <v>0</v>
      </c>
      <c r="Y11" s="55" t="s">
        <v>17</v>
      </c>
      <c r="Z11" s="56" t="s">
        <v>17</v>
      </c>
      <c r="AA11" s="57">
        <f t="shared" si="5"/>
        <v>0</v>
      </c>
      <c r="AB11" s="64"/>
      <c r="AC11" s="58">
        <f t="shared" si="6"/>
        <v>10</v>
      </c>
      <c r="AD11" s="59"/>
      <c r="AE11" s="60">
        <f>HLOOKUP($AC11,[1]HH!$A$2:$AO$20,E$4+1)</f>
        <v>1</v>
      </c>
      <c r="AF11" s="60">
        <f>HLOOKUP($AC11,[1]HH!$A$2:$AO$20,F$4+1)</f>
        <v>0</v>
      </c>
      <c r="AG11" s="60">
        <f>HLOOKUP($AC11,[1]HH!$A$2:$AO$20,G$4+1)</f>
        <v>1</v>
      </c>
      <c r="AH11" s="60">
        <f>HLOOKUP($AC11,[1]HH!$A$2:$AO$20,H$4+1)</f>
        <v>0</v>
      </c>
      <c r="AI11" s="60">
        <f>HLOOKUP($AC11,[1]HH!$A$2:$AO$20,I$4+1)</f>
        <v>1</v>
      </c>
      <c r="AJ11" s="60">
        <f>HLOOKUP($AC11,[1]HH!$A$2:$AO$20,J$4+1)</f>
        <v>1</v>
      </c>
      <c r="AK11" s="60">
        <f>HLOOKUP($AC11,[1]HH!$A$2:$AO$20,K$4+1)</f>
        <v>0</v>
      </c>
      <c r="AL11" s="60">
        <f>HLOOKUP($AC11,[1]HH!$A$2:$AO$20,L$4+1)</f>
        <v>0</v>
      </c>
      <c r="AM11" s="60">
        <f>HLOOKUP($AC11,[1]HH!$A$2:$AO$20,M$4+1)</f>
        <v>1</v>
      </c>
      <c r="AN11" s="60"/>
      <c r="AO11" s="60">
        <f>HLOOKUP($AC11,[1]HH!$A$2:$AO$20,O$4+1)</f>
        <v>0</v>
      </c>
      <c r="AP11" s="60">
        <f>HLOOKUP($AC11,[1]HH!$A$2:$AO$20,P$4+1)</f>
        <v>1</v>
      </c>
      <c r="AQ11" s="60">
        <f>HLOOKUP($AC11,[1]HH!$A$2:$AO$20,Q$4+1)</f>
        <v>1</v>
      </c>
      <c r="AR11" s="60">
        <f>HLOOKUP($AC11,[1]HH!$A$2:$AO$20,R$4+1)</f>
        <v>1</v>
      </c>
      <c r="AS11" s="60">
        <f>HLOOKUP($AC11,[1]HH!$A$2:$AO$20,S$4+1)</f>
        <v>0</v>
      </c>
      <c r="AT11" s="60">
        <f>HLOOKUP($AC11,[1]HH!$A$2:$AO$20,T$4+1)</f>
        <v>1</v>
      </c>
      <c r="AU11" s="60">
        <f>HLOOKUP($AC11,[1]HH!$A$2:$AO$20,U$4+1)</f>
        <v>0</v>
      </c>
      <c r="AV11" s="60">
        <f>HLOOKUP($AC11,[1]HH!$A$2:$AO$20,V$4+1)</f>
        <v>1</v>
      </c>
      <c r="AW11" s="60">
        <f>HLOOKUP($AC11,[1]HH!$A$2:$AO$20,W$4+1)</f>
        <v>0</v>
      </c>
    </row>
    <row r="12" spans="1:49" ht="13.5" customHeight="1" x14ac:dyDescent="0.2">
      <c r="A12" s="66" t="s">
        <v>27</v>
      </c>
      <c r="B12" s="63">
        <v>11.4</v>
      </c>
      <c r="C12" s="50">
        <f t="shared" si="0"/>
        <v>9</v>
      </c>
      <c r="D12" s="50">
        <v>0</v>
      </c>
      <c r="E12" s="51">
        <v>6</v>
      </c>
      <c r="F12" s="52">
        <v>7</v>
      </c>
      <c r="G12" s="51">
        <v>6</v>
      </c>
      <c r="H12" s="51">
        <v>4</v>
      </c>
      <c r="I12" s="51">
        <v>4</v>
      </c>
      <c r="J12" s="51">
        <v>5</v>
      </c>
      <c r="K12" s="51">
        <v>3</v>
      </c>
      <c r="L12" s="51">
        <v>4</v>
      </c>
      <c r="M12" s="51">
        <v>5</v>
      </c>
      <c r="N12" s="8">
        <f t="shared" si="1"/>
        <v>44</v>
      </c>
      <c r="O12" s="53">
        <v>4</v>
      </c>
      <c r="P12" s="51">
        <v>5</v>
      </c>
      <c r="Q12" s="51">
        <v>6</v>
      </c>
      <c r="R12" s="51">
        <v>5</v>
      </c>
      <c r="S12" s="51">
        <v>4</v>
      </c>
      <c r="T12" s="51">
        <v>5</v>
      </c>
      <c r="U12" s="51">
        <v>3</v>
      </c>
      <c r="V12" s="51">
        <v>4</v>
      </c>
      <c r="W12" s="53">
        <v>4</v>
      </c>
      <c r="X12" s="54">
        <f t="shared" si="2"/>
        <v>40</v>
      </c>
      <c r="Y12" s="55">
        <f t="shared" si="3"/>
        <v>84</v>
      </c>
      <c r="Z12" s="56">
        <f t="shared" si="4"/>
        <v>75</v>
      </c>
      <c r="AA12" s="57">
        <f t="shared" si="5"/>
        <v>4</v>
      </c>
      <c r="AB12" s="64"/>
      <c r="AC12" s="58">
        <f t="shared" si="6"/>
        <v>9</v>
      </c>
      <c r="AD12" s="59">
        <v>3</v>
      </c>
      <c r="AE12" s="60">
        <f>HLOOKUP($AC12,[1]HH!$A$2:$AO$20,E$4+1)</f>
        <v>1</v>
      </c>
      <c r="AF12" s="60">
        <f>HLOOKUP($AC12,[1]HH!$A$2:$AO$20,F$4+1)</f>
        <v>0</v>
      </c>
      <c r="AG12" s="60">
        <f>HLOOKUP($AC12,[1]HH!$A$2:$AO$20,G$4+1)</f>
        <v>1</v>
      </c>
      <c r="AH12" s="60">
        <f>HLOOKUP($AC12,[1]HH!$A$2:$AO$20,H$4+1)</f>
        <v>0</v>
      </c>
      <c r="AI12" s="60">
        <f>HLOOKUP($AC12,[1]HH!$A$2:$AO$20,I$4+1)</f>
        <v>1</v>
      </c>
      <c r="AJ12" s="60">
        <f>HLOOKUP($AC12,[1]HH!$A$2:$AO$20,J$4+1)</f>
        <v>1</v>
      </c>
      <c r="AK12" s="60">
        <f>HLOOKUP($AC12,[1]HH!$A$2:$AO$20,K$4+1)</f>
        <v>0</v>
      </c>
      <c r="AL12" s="60">
        <f>HLOOKUP($AC12,[1]HH!$A$2:$AO$20,L$4+1)</f>
        <v>0</v>
      </c>
      <c r="AM12" s="60">
        <f>HLOOKUP($AC12,[1]HH!$A$2:$AO$20,M$4+1)</f>
        <v>1</v>
      </c>
      <c r="AN12" s="60"/>
      <c r="AO12" s="60">
        <f>HLOOKUP($AC12,[1]HH!$A$2:$AO$20,O$4+1)</f>
        <v>0</v>
      </c>
      <c r="AP12" s="60">
        <f>HLOOKUP($AC12,[1]HH!$A$2:$AO$20,P$4+1)</f>
        <v>1</v>
      </c>
      <c r="AQ12" s="60">
        <f>HLOOKUP($AC12,[1]HH!$A$2:$AO$20,Q$4+1)</f>
        <v>0</v>
      </c>
      <c r="AR12" s="60">
        <f>HLOOKUP($AC12,[1]HH!$A$2:$AO$20,R$4+1)</f>
        <v>1</v>
      </c>
      <c r="AS12" s="60">
        <f>HLOOKUP($AC12,[1]HH!$A$2:$AO$20,S$4+1)</f>
        <v>0</v>
      </c>
      <c r="AT12" s="60">
        <f>HLOOKUP($AC12,[1]HH!$A$2:$AO$20,T$4+1)</f>
        <v>1</v>
      </c>
      <c r="AU12" s="60">
        <f>HLOOKUP($AC12,[1]HH!$A$2:$AO$20,U$4+1)</f>
        <v>0</v>
      </c>
      <c r="AV12" s="60">
        <f>HLOOKUP($AC12,[1]HH!$A$2:$AO$20,V$4+1)</f>
        <v>1</v>
      </c>
      <c r="AW12" s="60">
        <f>HLOOKUP($AC12,[1]HH!$A$2:$AO$20,W$4+1)</f>
        <v>0</v>
      </c>
    </row>
    <row r="13" spans="1:49" ht="13.5" customHeight="1" x14ac:dyDescent="0.2">
      <c r="A13" s="66" t="s">
        <v>28</v>
      </c>
      <c r="B13" s="63">
        <v>23.5</v>
      </c>
      <c r="C13" s="50">
        <f t="shared" si="0"/>
        <v>22</v>
      </c>
      <c r="D13" s="50">
        <f t="shared" si="7"/>
        <v>17</v>
      </c>
      <c r="E13" s="51">
        <v>3</v>
      </c>
      <c r="F13" s="52">
        <v>8</v>
      </c>
      <c r="G13" s="51">
        <v>5</v>
      </c>
      <c r="H13" s="51">
        <v>4</v>
      </c>
      <c r="I13" s="51">
        <v>5</v>
      </c>
      <c r="J13" s="51">
        <v>5</v>
      </c>
      <c r="K13" s="51">
        <v>3</v>
      </c>
      <c r="L13" s="51">
        <v>4</v>
      </c>
      <c r="M13" s="51">
        <v>5</v>
      </c>
      <c r="N13" s="8">
        <f t="shared" si="1"/>
        <v>42</v>
      </c>
      <c r="O13" s="53">
        <v>5</v>
      </c>
      <c r="P13" s="51">
        <v>4</v>
      </c>
      <c r="Q13" s="51">
        <v>5</v>
      </c>
      <c r="R13" s="51">
        <v>6</v>
      </c>
      <c r="S13" s="51">
        <v>4</v>
      </c>
      <c r="T13" s="51">
        <v>7</v>
      </c>
      <c r="U13" s="51">
        <v>5</v>
      </c>
      <c r="V13" s="51">
        <v>5</v>
      </c>
      <c r="W13" s="53">
        <v>5</v>
      </c>
      <c r="X13" s="54">
        <f t="shared" si="2"/>
        <v>46</v>
      </c>
      <c r="Y13" s="55">
        <f t="shared" si="3"/>
        <v>88</v>
      </c>
      <c r="Z13" s="56">
        <f t="shared" si="4"/>
        <v>71</v>
      </c>
      <c r="AA13" s="57">
        <f t="shared" si="5"/>
        <v>0</v>
      </c>
      <c r="AB13" s="64"/>
      <c r="AC13" s="58">
        <f t="shared" si="6"/>
        <v>17</v>
      </c>
      <c r="AD13" s="59">
        <v>1</v>
      </c>
      <c r="AE13" s="60">
        <f>HLOOKUP($AC13,[1]HH!$A$2:$AO$20,E$4+1)</f>
        <v>1</v>
      </c>
      <c r="AF13" s="60">
        <f>HLOOKUP($AC13,[1]HH!$A$2:$AO$20,F$4+1)</f>
        <v>1</v>
      </c>
      <c r="AG13" s="60">
        <f>HLOOKUP($AC13,[1]HH!$A$2:$AO$20,G$4+1)</f>
        <v>1</v>
      </c>
      <c r="AH13" s="60">
        <f>HLOOKUP($AC13,[1]HH!$A$2:$AO$20,H$4+1)</f>
        <v>1</v>
      </c>
      <c r="AI13" s="60">
        <f>HLOOKUP($AC13,[1]HH!$A$2:$AO$20,I$4+1)</f>
        <v>1</v>
      </c>
      <c r="AJ13" s="60">
        <f>HLOOKUP($AC13,[1]HH!$A$2:$AO$20,J$4+1)</f>
        <v>1</v>
      </c>
      <c r="AK13" s="60">
        <f>HLOOKUP($AC13,[1]HH!$A$2:$AO$20,K$4+1)</f>
        <v>1</v>
      </c>
      <c r="AL13" s="60">
        <f>HLOOKUP($AC13,[1]HH!$A$2:$AO$20,L$4+1)</f>
        <v>1</v>
      </c>
      <c r="AM13" s="60">
        <f>HLOOKUP($AC13,[1]HH!$A$2:$AO$20,M$4+1)</f>
        <v>1</v>
      </c>
      <c r="AN13" s="60"/>
      <c r="AO13" s="60">
        <f>HLOOKUP($AC13,[1]HH!$A$2:$AO$20,O$4+1)</f>
        <v>1</v>
      </c>
      <c r="AP13" s="60">
        <f>HLOOKUP($AC13,[1]HH!$A$2:$AO$20,P$4+1)</f>
        <v>1</v>
      </c>
      <c r="AQ13" s="60">
        <f>HLOOKUP($AC13,[1]HH!$A$2:$AO$20,Q$4+1)</f>
        <v>1</v>
      </c>
      <c r="AR13" s="60">
        <f>HLOOKUP($AC13,[1]HH!$A$2:$AO$20,R$4+1)</f>
        <v>1</v>
      </c>
      <c r="AS13" s="60">
        <f>HLOOKUP($AC13,[1]HH!$A$2:$AO$20,S$4+1)</f>
        <v>1</v>
      </c>
      <c r="AT13" s="60">
        <f>HLOOKUP($AC13,[1]HH!$A$2:$AO$20,T$4+1)</f>
        <v>1</v>
      </c>
      <c r="AU13" s="60">
        <f>HLOOKUP($AC13,[1]HH!$A$2:$AO$20,U$4+1)</f>
        <v>0</v>
      </c>
      <c r="AV13" s="60">
        <f>HLOOKUP($AC13,[1]HH!$A$2:$AO$20,V$4+1)</f>
        <v>1</v>
      </c>
      <c r="AW13" s="60">
        <f>HLOOKUP($AC13,[1]HH!$A$2:$AO$20,W$4+1)</f>
        <v>1</v>
      </c>
    </row>
    <row r="14" spans="1:49" ht="13.5" customHeight="1" x14ac:dyDescent="0.2">
      <c r="A14" s="66" t="s">
        <v>29</v>
      </c>
      <c r="B14" s="63">
        <v>18.8</v>
      </c>
      <c r="C14" s="50">
        <f t="shared" si="0"/>
        <v>17</v>
      </c>
      <c r="D14" s="50">
        <v>0</v>
      </c>
      <c r="E14" s="51"/>
      <c r="F14" s="52"/>
      <c r="G14" s="51"/>
      <c r="H14" s="51"/>
      <c r="I14" s="51"/>
      <c r="J14" s="51"/>
      <c r="K14" s="51"/>
      <c r="L14" s="51"/>
      <c r="M14" s="51"/>
      <c r="N14" s="8">
        <f t="shared" si="1"/>
        <v>0</v>
      </c>
      <c r="O14" s="53"/>
      <c r="P14" s="51"/>
      <c r="Q14" s="51"/>
      <c r="R14" s="51"/>
      <c r="S14" s="51"/>
      <c r="T14" s="51"/>
      <c r="U14" s="51"/>
      <c r="V14" s="51"/>
      <c r="W14" s="53"/>
      <c r="X14" s="54">
        <f t="shared" si="2"/>
        <v>0</v>
      </c>
      <c r="Y14" s="55" t="s">
        <v>17</v>
      </c>
      <c r="Z14" s="56" t="s">
        <v>17</v>
      </c>
      <c r="AA14" s="57">
        <f t="shared" si="5"/>
        <v>0</v>
      </c>
      <c r="AB14" s="64"/>
      <c r="AC14" s="58">
        <f t="shared" si="6"/>
        <v>17</v>
      </c>
      <c r="AD14" s="59"/>
      <c r="AE14" s="60">
        <f>HLOOKUP($AC14,[1]HH!$A$2:$AO$20,E$4+1)</f>
        <v>1</v>
      </c>
      <c r="AF14" s="60">
        <f>HLOOKUP($AC14,[1]HH!$A$2:$AO$20,F$4+1)</f>
        <v>1</v>
      </c>
      <c r="AG14" s="60">
        <f>HLOOKUP($AC14,[1]HH!$A$2:$AO$20,G$4+1)</f>
        <v>1</v>
      </c>
      <c r="AH14" s="60">
        <f>HLOOKUP($AC14,[1]HH!$A$2:$AO$20,H$4+1)</f>
        <v>1</v>
      </c>
      <c r="AI14" s="60">
        <f>HLOOKUP($AC14,[1]HH!$A$2:$AO$20,I$4+1)</f>
        <v>1</v>
      </c>
      <c r="AJ14" s="60">
        <f>HLOOKUP($AC14,[1]HH!$A$2:$AO$20,J$4+1)</f>
        <v>1</v>
      </c>
      <c r="AK14" s="60">
        <f>HLOOKUP($AC14,[1]HH!$A$2:$AO$20,K$4+1)</f>
        <v>1</v>
      </c>
      <c r="AL14" s="60">
        <f>HLOOKUP($AC14,[1]HH!$A$2:$AO$20,L$4+1)</f>
        <v>1</v>
      </c>
      <c r="AM14" s="60">
        <f>HLOOKUP($AC14,[1]HH!$A$2:$AO$20,M$4+1)</f>
        <v>1</v>
      </c>
      <c r="AN14" s="60"/>
      <c r="AO14" s="60">
        <f>HLOOKUP($AC14,[1]HH!$A$2:$AO$20,O$4+1)</f>
        <v>1</v>
      </c>
      <c r="AP14" s="60">
        <f>HLOOKUP($AC14,[1]HH!$A$2:$AO$20,P$4+1)</f>
        <v>1</v>
      </c>
      <c r="AQ14" s="60">
        <f>HLOOKUP($AC14,[1]HH!$A$2:$AO$20,Q$4+1)</f>
        <v>1</v>
      </c>
      <c r="AR14" s="60">
        <f>HLOOKUP($AC14,[1]HH!$A$2:$AO$20,R$4+1)</f>
        <v>1</v>
      </c>
      <c r="AS14" s="60">
        <f>HLOOKUP($AC14,[1]HH!$A$2:$AO$20,S$4+1)</f>
        <v>1</v>
      </c>
      <c r="AT14" s="60">
        <f>HLOOKUP($AC14,[1]HH!$A$2:$AO$20,T$4+1)</f>
        <v>1</v>
      </c>
      <c r="AU14" s="60">
        <f>HLOOKUP($AC14,[1]HH!$A$2:$AO$20,U$4+1)</f>
        <v>0</v>
      </c>
      <c r="AV14" s="60">
        <f>HLOOKUP($AC14,[1]HH!$A$2:$AO$20,V$4+1)</f>
        <v>1</v>
      </c>
      <c r="AW14" s="60">
        <f>HLOOKUP($AC14,[1]HH!$A$2:$AO$20,W$4+1)</f>
        <v>1</v>
      </c>
    </row>
    <row r="15" spans="1:49" ht="13.5" customHeight="1" x14ac:dyDescent="0.2">
      <c r="A15" s="66" t="s">
        <v>30</v>
      </c>
      <c r="B15" s="63">
        <v>10.9</v>
      </c>
      <c r="C15" s="50">
        <f t="shared" si="0"/>
        <v>9</v>
      </c>
      <c r="D15" s="50">
        <v>0</v>
      </c>
      <c r="E15" s="51"/>
      <c r="F15" s="52"/>
      <c r="G15" s="51"/>
      <c r="H15" s="51"/>
      <c r="I15" s="51"/>
      <c r="J15" s="51"/>
      <c r="K15" s="51"/>
      <c r="L15" s="51"/>
      <c r="M15" s="51"/>
      <c r="N15" s="8">
        <f t="shared" si="1"/>
        <v>0</v>
      </c>
      <c r="O15" s="53"/>
      <c r="P15" s="51"/>
      <c r="Q15" s="51"/>
      <c r="R15" s="51"/>
      <c r="S15" s="51"/>
      <c r="T15" s="51"/>
      <c r="U15" s="51"/>
      <c r="V15" s="51"/>
      <c r="W15" s="53"/>
      <c r="X15" s="54">
        <f t="shared" si="2"/>
        <v>0</v>
      </c>
      <c r="Y15" s="55" t="s">
        <v>17</v>
      </c>
      <c r="Z15" s="56" t="s">
        <v>17</v>
      </c>
      <c r="AA15" s="57">
        <f t="shared" si="5"/>
        <v>0</v>
      </c>
      <c r="AB15" s="64"/>
      <c r="AC15" s="58">
        <f t="shared" si="6"/>
        <v>9</v>
      </c>
      <c r="AD15" s="59"/>
      <c r="AE15" s="60">
        <f>HLOOKUP($AC15,[1]HH!$A$2:$AO$20,E$4+1)</f>
        <v>1</v>
      </c>
      <c r="AF15" s="60">
        <f>HLOOKUP($AC15,[1]HH!$A$2:$AO$20,F$4+1)</f>
        <v>0</v>
      </c>
      <c r="AG15" s="60">
        <f>HLOOKUP($AC15,[1]HH!$A$2:$AO$20,G$4+1)</f>
        <v>1</v>
      </c>
      <c r="AH15" s="60">
        <f>HLOOKUP($AC15,[1]HH!$A$2:$AO$20,H$4+1)</f>
        <v>0</v>
      </c>
      <c r="AI15" s="60">
        <f>HLOOKUP($AC15,[1]HH!$A$2:$AO$20,I$4+1)</f>
        <v>1</v>
      </c>
      <c r="AJ15" s="60">
        <f>HLOOKUP($AC15,[1]HH!$A$2:$AO$20,J$4+1)</f>
        <v>1</v>
      </c>
      <c r="AK15" s="60">
        <f>HLOOKUP($AC15,[1]HH!$A$2:$AO$20,K$4+1)</f>
        <v>0</v>
      </c>
      <c r="AL15" s="60">
        <f>HLOOKUP($AC15,[1]HH!$A$2:$AO$20,L$4+1)</f>
        <v>0</v>
      </c>
      <c r="AM15" s="60">
        <f>HLOOKUP($AC15,[1]HH!$A$2:$AO$20,M$4+1)</f>
        <v>1</v>
      </c>
      <c r="AN15" s="60"/>
      <c r="AO15" s="60">
        <f>HLOOKUP($AC15,[1]HH!$A$2:$AO$20,O$4+1)</f>
        <v>0</v>
      </c>
      <c r="AP15" s="60">
        <f>HLOOKUP($AC15,[1]HH!$A$2:$AO$20,P$4+1)</f>
        <v>1</v>
      </c>
      <c r="AQ15" s="60">
        <f>HLOOKUP($AC15,[1]HH!$A$2:$AO$20,Q$4+1)</f>
        <v>0</v>
      </c>
      <c r="AR15" s="60">
        <f>HLOOKUP($AC15,[1]HH!$A$2:$AO$20,R$4+1)</f>
        <v>1</v>
      </c>
      <c r="AS15" s="60">
        <f>HLOOKUP($AC15,[1]HH!$A$2:$AO$20,S$4+1)</f>
        <v>0</v>
      </c>
      <c r="AT15" s="60">
        <f>HLOOKUP($AC15,[1]HH!$A$2:$AO$20,T$4+1)</f>
        <v>1</v>
      </c>
      <c r="AU15" s="60">
        <f>HLOOKUP($AC15,[1]HH!$A$2:$AO$20,U$4+1)</f>
        <v>0</v>
      </c>
      <c r="AV15" s="60">
        <f>HLOOKUP($AC15,[1]HH!$A$2:$AO$20,V$4+1)</f>
        <v>1</v>
      </c>
      <c r="AW15" s="60">
        <f>HLOOKUP($AC15,[1]HH!$A$2:$AO$20,W$4+1)</f>
        <v>0</v>
      </c>
    </row>
    <row r="16" spans="1:49" ht="13.5" customHeight="1" x14ac:dyDescent="0.2">
      <c r="A16" s="66" t="s">
        <v>31</v>
      </c>
      <c r="B16" s="63">
        <v>34.9</v>
      </c>
      <c r="C16" s="50">
        <f t="shared" si="0"/>
        <v>35</v>
      </c>
      <c r="D16" s="50">
        <f t="shared" si="7"/>
        <v>29</v>
      </c>
      <c r="E16" s="51">
        <v>5</v>
      </c>
      <c r="F16" s="52">
        <v>6</v>
      </c>
      <c r="G16" s="51">
        <v>4</v>
      </c>
      <c r="H16" s="51">
        <v>5</v>
      </c>
      <c r="I16" s="51">
        <v>4</v>
      </c>
      <c r="J16" s="51">
        <v>7</v>
      </c>
      <c r="K16" s="51">
        <v>6</v>
      </c>
      <c r="L16" s="51">
        <v>6</v>
      </c>
      <c r="M16" s="51">
        <v>5</v>
      </c>
      <c r="N16" s="8">
        <f t="shared" si="1"/>
        <v>48</v>
      </c>
      <c r="O16" s="53">
        <v>4</v>
      </c>
      <c r="P16" s="51">
        <v>9</v>
      </c>
      <c r="Q16" s="51">
        <v>6</v>
      </c>
      <c r="R16" s="51">
        <v>7</v>
      </c>
      <c r="S16" s="51">
        <v>7</v>
      </c>
      <c r="T16" s="51">
        <v>7</v>
      </c>
      <c r="U16" s="51">
        <v>4</v>
      </c>
      <c r="V16" s="51">
        <v>6</v>
      </c>
      <c r="W16" s="53">
        <v>6</v>
      </c>
      <c r="X16" s="54">
        <f t="shared" si="2"/>
        <v>56</v>
      </c>
      <c r="Y16" s="55">
        <f t="shared" si="3"/>
        <v>104</v>
      </c>
      <c r="Z16" s="56">
        <f t="shared" si="4"/>
        <v>75</v>
      </c>
      <c r="AA16" s="57">
        <f t="shared" si="5"/>
        <v>4</v>
      </c>
      <c r="AB16" s="64"/>
      <c r="AC16" s="58">
        <f t="shared" si="6"/>
        <v>29</v>
      </c>
      <c r="AD16" s="59">
        <v>2</v>
      </c>
      <c r="AE16" s="60">
        <f>HLOOKUP($AC16,[1]HH!$A$2:$AO$20,E$4+1)</f>
        <v>2</v>
      </c>
      <c r="AF16" s="60">
        <f>HLOOKUP($AC16,[1]HH!$A$2:$AO$20,F$4+1)</f>
        <v>1</v>
      </c>
      <c r="AG16" s="60">
        <f>HLOOKUP($AC16,[1]HH!$A$2:$AO$20,G$4+1)</f>
        <v>2</v>
      </c>
      <c r="AH16" s="60">
        <f>HLOOKUP($AC16,[1]HH!$A$2:$AO$20,H$4+1)</f>
        <v>1</v>
      </c>
      <c r="AI16" s="60">
        <f>HLOOKUP($AC16,[1]HH!$A$2:$AO$20,I$4+1)</f>
        <v>2</v>
      </c>
      <c r="AJ16" s="60">
        <f>HLOOKUP($AC16,[1]HH!$A$2:$AO$20,J$4+1)</f>
        <v>2</v>
      </c>
      <c r="AK16" s="60">
        <f>HLOOKUP($AC16,[1]HH!$A$2:$AO$20,K$4+1)</f>
        <v>1</v>
      </c>
      <c r="AL16" s="60">
        <f>HLOOKUP($AC16,[1]HH!$A$2:$AO$20,L$4+1)</f>
        <v>2</v>
      </c>
      <c r="AM16" s="60">
        <f>HLOOKUP($AC16,[1]HH!$A$2:$AO$20,M$4+1)</f>
        <v>2</v>
      </c>
      <c r="AN16" s="60"/>
      <c r="AO16" s="60">
        <f>HLOOKUP($AC16,[1]HH!$A$2:$AO$20,O$4+1)</f>
        <v>1</v>
      </c>
      <c r="AP16" s="60">
        <f>HLOOKUP($AC16,[1]HH!$A$2:$AO$20,P$4+1)</f>
        <v>2</v>
      </c>
      <c r="AQ16" s="60">
        <f>HLOOKUP($AC16,[1]HH!$A$2:$AO$20,Q$4+1)</f>
        <v>2</v>
      </c>
      <c r="AR16" s="60">
        <f>HLOOKUP($AC16,[1]HH!$A$2:$AO$20,R$4+1)</f>
        <v>2</v>
      </c>
      <c r="AS16" s="60">
        <f>HLOOKUP($AC16,[1]HH!$A$2:$AO$20,S$4+1)</f>
        <v>1</v>
      </c>
      <c r="AT16" s="60">
        <f>HLOOKUP($AC16,[1]HH!$A$2:$AO$20,T$4+1)</f>
        <v>2</v>
      </c>
      <c r="AU16" s="60">
        <f>HLOOKUP($AC16,[1]HH!$A$2:$AO$20,U$4+1)</f>
        <v>1</v>
      </c>
      <c r="AV16" s="60">
        <f>HLOOKUP($AC16,[1]HH!$A$2:$AO$20,V$4+1)</f>
        <v>2</v>
      </c>
      <c r="AW16" s="60">
        <f>HLOOKUP($AC16,[1]HH!$A$2:$AO$20,W$4+1)</f>
        <v>1</v>
      </c>
    </row>
    <row r="17" spans="1:49" ht="13.5" customHeight="1" x14ac:dyDescent="0.2">
      <c r="A17" s="66" t="s">
        <v>32</v>
      </c>
      <c r="B17" s="63">
        <v>23.2</v>
      </c>
      <c r="C17" s="50">
        <f t="shared" si="0"/>
        <v>22</v>
      </c>
      <c r="D17" s="50">
        <v>0</v>
      </c>
      <c r="E17" s="51">
        <v>5</v>
      </c>
      <c r="F17" s="52">
        <v>4</v>
      </c>
      <c r="G17" s="51">
        <v>5</v>
      </c>
      <c r="H17" s="51">
        <v>6</v>
      </c>
      <c r="I17" s="51">
        <v>5</v>
      </c>
      <c r="J17" s="51">
        <v>6</v>
      </c>
      <c r="K17" s="51">
        <v>3</v>
      </c>
      <c r="L17" s="51">
        <v>5</v>
      </c>
      <c r="M17" s="51">
        <v>5</v>
      </c>
      <c r="N17" s="8">
        <f t="shared" si="1"/>
        <v>44</v>
      </c>
      <c r="O17" s="53">
        <v>5</v>
      </c>
      <c r="P17" s="51">
        <v>7</v>
      </c>
      <c r="Q17" s="51">
        <v>4</v>
      </c>
      <c r="R17" s="51">
        <v>5</v>
      </c>
      <c r="S17" s="51">
        <v>8</v>
      </c>
      <c r="T17" s="51">
        <v>6</v>
      </c>
      <c r="U17" s="51">
        <v>3</v>
      </c>
      <c r="V17" s="51">
        <v>6</v>
      </c>
      <c r="W17" s="53">
        <v>4</v>
      </c>
      <c r="X17" s="54">
        <f t="shared" si="2"/>
        <v>48</v>
      </c>
      <c r="Y17" s="55">
        <f t="shared" si="3"/>
        <v>92</v>
      </c>
      <c r="Z17" s="56">
        <f t="shared" si="4"/>
        <v>70</v>
      </c>
      <c r="AA17" s="57">
        <f t="shared" si="5"/>
        <v>-1</v>
      </c>
      <c r="AB17" s="64"/>
      <c r="AC17" s="58">
        <f t="shared" si="6"/>
        <v>22</v>
      </c>
      <c r="AD17" s="59">
        <v>4</v>
      </c>
      <c r="AE17" s="60">
        <f>HLOOKUP($AC17,[1]HH!$A$2:$AO$20,E$4+1)</f>
        <v>1</v>
      </c>
      <c r="AF17" s="60">
        <f>HLOOKUP($AC17,[1]HH!$A$2:$AO$20,F$4+1)</f>
        <v>1</v>
      </c>
      <c r="AG17" s="60">
        <f>HLOOKUP($AC17,[1]HH!$A$2:$AO$20,G$4+1)</f>
        <v>1</v>
      </c>
      <c r="AH17" s="60">
        <f>HLOOKUP($AC17,[1]HH!$A$2:$AO$20,H$4+1)</f>
        <v>1</v>
      </c>
      <c r="AI17" s="60">
        <f>HLOOKUP($AC17,[1]HH!$A$2:$AO$20,I$4+1)</f>
        <v>2</v>
      </c>
      <c r="AJ17" s="60">
        <f>HLOOKUP($AC17,[1]HH!$A$2:$AO$20,J$4+1)</f>
        <v>1</v>
      </c>
      <c r="AK17" s="60">
        <f>HLOOKUP($AC17,[1]HH!$A$2:$AO$20,K$4+1)</f>
        <v>1</v>
      </c>
      <c r="AL17" s="60">
        <f>HLOOKUP($AC17,[1]HH!$A$2:$AO$20,L$4+1)</f>
        <v>1</v>
      </c>
      <c r="AM17" s="60">
        <f>HLOOKUP($AC17,[1]HH!$A$2:$AO$20,M$4+1)</f>
        <v>2</v>
      </c>
      <c r="AN17" s="60"/>
      <c r="AO17" s="60">
        <f>HLOOKUP($AC17,[1]HH!$A$2:$AO$20,O$4+1)</f>
        <v>1</v>
      </c>
      <c r="AP17" s="60">
        <f>HLOOKUP($AC17,[1]HH!$A$2:$AO$20,P$4+1)</f>
        <v>1</v>
      </c>
      <c r="AQ17" s="60">
        <f>HLOOKUP($AC17,[1]HH!$A$2:$AO$20,Q$4+1)</f>
        <v>1</v>
      </c>
      <c r="AR17" s="60">
        <f>HLOOKUP($AC17,[1]HH!$A$2:$AO$20,R$4+1)</f>
        <v>2</v>
      </c>
      <c r="AS17" s="60">
        <f>HLOOKUP($AC17,[1]HH!$A$2:$AO$20,S$4+1)</f>
        <v>1</v>
      </c>
      <c r="AT17" s="60">
        <f>HLOOKUP($AC17,[1]HH!$A$2:$AO$20,T$4+1)</f>
        <v>1</v>
      </c>
      <c r="AU17" s="60">
        <f>HLOOKUP($AC17,[1]HH!$A$2:$AO$20,U$4+1)</f>
        <v>1</v>
      </c>
      <c r="AV17" s="60">
        <f>HLOOKUP($AC17,[1]HH!$A$2:$AO$20,V$4+1)</f>
        <v>2</v>
      </c>
      <c r="AW17" s="60">
        <f>HLOOKUP($AC17,[1]HH!$A$2:$AO$20,W$4+1)</f>
        <v>1</v>
      </c>
    </row>
    <row r="18" spans="1:49" ht="13.5" customHeight="1" x14ac:dyDescent="0.2">
      <c r="A18" s="62" t="s">
        <v>33</v>
      </c>
      <c r="B18" s="63">
        <v>21.8</v>
      </c>
      <c r="C18" s="50">
        <f t="shared" si="0"/>
        <v>21</v>
      </c>
      <c r="D18" s="50">
        <f t="shared" si="7"/>
        <v>16</v>
      </c>
      <c r="E18" s="51"/>
      <c r="F18" s="52"/>
      <c r="G18" s="51"/>
      <c r="H18" s="51"/>
      <c r="I18" s="51"/>
      <c r="J18" s="51"/>
      <c r="K18" s="51"/>
      <c r="L18" s="51"/>
      <c r="M18" s="51"/>
      <c r="N18" s="8">
        <f t="shared" si="1"/>
        <v>0</v>
      </c>
      <c r="O18" s="53"/>
      <c r="P18" s="51"/>
      <c r="Q18" s="51"/>
      <c r="R18" s="51"/>
      <c r="S18" s="51"/>
      <c r="T18" s="51"/>
      <c r="U18" s="51"/>
      <c r="V18" s="51"/>
      <c r="W18" s="53"/>
      <c r="X18" s="54">
        <f t="shared" si="2"/>
        <v>0</v>
      </c>
      <c r="Y18" s="55" t="s">
        <v>17</v>
      </c>
      <c r="Z18" s="56" t="s">
        <v>17</v>
      </c>
      <c r="AA18" s="57">
        <f t="shared" si="5"/>
        <v>0</v>
      </c>
      <c r="AB18" s="64"/>
      <c r="AC18" s="58">
        <f t="shared" si="6"/>
        <v>16</v>
      </c>
      <c r="AD18" s="59"/>
      <c r="AE18" s="60">
        <f>HLOOKUP($AC18,[1]HH!$A$2:$AO$20,E$4+1)</f>
        <v>1</v>
      </c>
      <c r="AF18" s="60">
        <f>HLOOKUP($AC18,[1]HH!$A$2:$AO$20,F$4+1)</f>
        <v>1</v>
      </c>
      <c r="AG18" s="60">
        <f>HLOOKUP($AC18,[1]HH!$A$2:$AO$20,G$4+1)</f>
        <v>1</v>
      </c>
      <c r="AH18" s="60">
        <f>HLOOKUP($AC18,[1]HH!$A$2:$AO$20,H$4+1)</f>
        <v>0</v>
      </c>
      <c r="AI18" s="60">
        <f>HLOOKUP($AC18,[1]HH!$A$2:$AO$20,I$4+1)</f>
        <v>1</v>
      </c>
      <c r="AJ18" s="60">
        <f>HLOOKUP($AC18,[1]HH!$A$2:$AO$20,J$4+1)</f>
        <v>1</v>
      </c>
      <c r="AK18" s="60">
        <f>HLOOKUP($AC18,[1]HH!$A$2:$AO$20,K$4+1)</f>
        <v>1</v>
      </c>
      <c r="AL18" s="60">
        <f>HLOOKUP($AC18,[1]HH!$A$2:$AO$20,L$4+1)</f>
        <v>1</v>
      </c>
      <c r="AM18" s="60">
        <f>HLOOKUP($AC18,[1]HH!$A$2:$AO$20,M$4+1)</f>
        <v>1</v>
      </c>
      <c r="AN18" s="60"/>
      <c r="AO18" s="60">
        <f>HLOOKUP($AC18,[1]HH!$A$2:$AO$20,O$4+1)</f>
        <v>1</v>
      </c>
      <c r="AP18" s="60">
        <f>HLOOKUP($AC18,[1]HH!$A$2:$AO$20,P$4+1)</f>
        <v>1</v>
      </c>
      <c r="AQ18" s="60">
        <f>HLOOKUP($AC18,[1]HH!$A$2:$AO$20,Q$4+1)</f>
        <v>1</v>
      </c>
      <c r="AR18" s="60">
        <f>HLOOKUP($AC18,[1]HH!$A$2:$AO$20,R$4+1)</f>
        <v>1</v>
      </c>
      <c r="AS18" s="60">
        <f>HLOOKUP($AC18,[1]HH!$A$2:$AO$20,S$4+1)</f>
        <v>1</v>
      </c>
      <c r="AT18" s="60">
        <f>HLOOKUP($AC18,[1]HH!$A$2:$AO$20,T$4+1)</f>
        <v>1</v>
      </c>
      <c r="AU18" s="60">
        <f>HLOOKUP($AC18,[1]HH!$A$2:$AO$20,U$4+1)</f>
        <v>0</v>
      </c>
      <c r="AV18" s="60">
        <f>HLOOKUP($AC18,[1]HH!$A$2:$AO$20,V$4+1)</f>
        <v>1</v>
      </c>
      <c r="AW18" s="60">
        <f>HLOOKUP($AC18,[1]HH!$A$2:$AO$20,W$4+1)</f>
        <v>1</v>
      </c>
    </row>
    <row r="19" spans="1:49" ht="13.5" customHeight="1" x14ac:dyDescent="0.2">
      <c r="A19" s="68" t="s">
        <v>34</v>
      </c>
      <c r="B19" s="63">
        <v>14</v>
      </c>
      <c r="C19" s="50">
        <f t="shared" si="0"/>
        <v>12</v>
      </c>
      <c r="D19" s="50">
        <v>0</v>
      </c>
      <c r="E19" s="51"/>
      <c r="F19" s="52"/>
      <c r="G19" s="51"/>
      <c r="H19" s="51"/>
      <c r="I19" s="51"/>
      <c r="J19" s="51"/>
      <c r="K19" s="51"/>
      <c r="L19" s="51"/>
      <c r="M19" s="51"/>
      <c r="N19" s="8">
        <f t="shared" si="1"/>
        <v>0</v>
      </c>
      <c r="O19" s="53"/>
      <c r="P19" s="51"/>
      <c r="Q19" s="51"/>
      <c r="R19" s="51"/>
      <c r="S19" s="51"/>
      <c r="T19" s="51"/>
      <c r="U19" s="51"/>
      <c r="V19" s="51"/>
      <c r="W19" s="53"/>
      <c r="X19" s="54">
        <f t="shared" si="2"/>
        <v>0</v>
      </c>
      <c r="Y19" s="55" t="s">
        <v>17</v>
      </c>
      <c r="Z19" s="56" t="s">
        <v>17</v>
      </c>
      <c r="AA19" s="57">
        <f t="shared" si="5"/>
        <v>0</v>
      </c>
      <c r="AB19" s="64"/>
      <c r="AC19" s="58">
        <f t="shared" si="6"/>
        <v>12</v>
      </c>
      <c r="AD19" s="59"/>
      <c r="AE19" s="60">
        <f>HLOOKUP($AC19,[1]HH!$A$2:$AO$20,E$4+1)</f>
        <v>1</v>
      </c>
      <c r="AF19" s="60">
        <f>HLOOKUP($AC19,[1]HH!$A$2:$AO$20,F$4+1)</f>
        <v>0</v>
      </c>
      <c r="AG19" s="60">
        <f>HLOOKUP($AC19,[1]HH!$A$2:$AO$20,G$4+1)</f>
        <v>1</v>
      </c>
      <c r="AH19" s="60">
        <f>HLOOKUP($AC19,[1]HH!$A$2:$AO$20,H$4+1)</f>
        <v>0</v>
      </c>
      <c r="AI19" s="60">
        <f>HLOOKUP($AC19,[1]HH!$A$2:$AO$20,I$4+1)</f>
        <v>1</v>
      </c>
      <c r="AJ19" s="60">
        <f>HLOOKUP($AC19,[1]HH!$A$2:$AO$20,J$4+1)</f>
        <v>1</v>
      </c>
      <c r="AK19" s="60">
        <f>HLOOKUP($AC19,[1]HH!$A$2:$AO$20,K$4+1)</f>
        <v>0</v>
      </c>
      <c r="AL19" s="60">
        <f>HLOOKUP($AC19,[1]HH!$A$2:$AO$20,L$4+1)</f>
        <v>1</v>
      </c>
      <c r="AM19" s="60">
        <f>HLOOKUP($AC19,[1]HH!$A$2:$AO$20,M$4+1)</f>
        <v>1</v>
      </c>
      <c r="AN19" s="60"/>
      <c r="AO19" s="60">
        <f>HLOOKUP($AC19,[1]HH!$A$2:$AO$20,O$4+1)</f>
        <v>0</v>
      </c>
      <c r="AP19" s="60">
        <f>HLOOKUP($AC19,[1]HH!$A$2:$AO$20,P$4+1)</f>
        <v>1</v>
      </c>
      <c r="AQ19" s="60">
        <f>HLOOKUP($AC19,[1]HH!$A$2:$AO$20,Q$4+1)</f>
        <v>1</v>
      </c>
      <c r="AR19" s="60">
        <f>HLOOKUP($AC19,[1]HH!$A$2:$AO$20,R$4+1)</f>
        <v>1</v>
      </c>
      <c r="AS19" s="60">
        <f>HLOOKUP($AC19,[1]HH!$A$2:$AO$20,S$4+1)</f>
        <v>1</v>
      </c>
      <c r="AT19" s="60">
        <f>HLOOKUP($AC19,[1]HH!$A$2:$AO$20,T$4+1)</f>
        <v>1</v>
      </c>
      <c r="AU19" s="60">
        <f>HLOOKUP($AC19,[1]HH!$A$2:$AO$20,U$4+1)</f>
        <v>0</v>
      </c>
      <c r="AV19" s="60">
        <f>HLOOKUP($AC19,[1]HH!$A$2:$AO$20,V$4+1)</f>
        <v>1</v>
      </c>
      <c r="AW19" s="60">
        <f>HLOOKUP($AC19,[1]HH!$A$2:$AO$20,W$4+1)</f>
        <v>0</v>
      </c>
    </row>
    <row r="20" spans="1:49" ht="13.5" customHeight="1" x14ac:dyDescent="0.2">
      <c r="A20" s="66" t="s">
        <v>35</v>
      </c>
      <c r="B20" s="63">
        <v>17</v>
      </c>
      <c r="C20" s="50">
        <f t="shared" si="0"/>
        <v>15</v>
      </c>
      <c r="D20" s="50">
        <f t="shared" si="7"/>
        <v>11</v>
      </c>
      <c r="E20" s="51">
        <v>5</v>
      </c>
      <c r="F20" s="52">
        <v>4</v>
      </c>
      <c r="G20" s="51">
        <v>8</v>
      </c>
      <c r="H20" s="51">
        <v>3</v>
      </c>
      <c r="I20" s="51">
        <v>7</v>
      </c>
      <c r="J20" s="51">
        <v>5</v>
      </c>
      <c r="K20" s="51">
        <v>3</v>
      </c>
      <c r="L20" s="51">
        <v>5</v>
      </c>
      <c r="M20" s="51">
        <v>5</v>
      </c>
      <c r="N20" s="8">
        <f t="shared" si="1"/>
        <v>45</v>
      </c>
      <c r="O20" s="53">
        <v>5</v>
      </c>
      <c r="P20" s="51">
        <v>5</v>
      </c>
      <c r="Q20" s="51">
        <v>5</v>
      </c>
      <c r="R20" s="51">
        <v>5</v>
      </c>
      <c r="S20" s="51">
        <v>4</v>
      </c>
      <c r="T20" s="51">
        <v>6</v>
      </c>
      <c r="U20" s="51">
        <v>2</v>
      </c>
      <c r="V20" s="51">
        <v>6</v>
      </c>
      <c r="W20" s="53">
        <v>4</v>
      </c>
      <c r="X20" s="54">
        <f t="shared" si="2"/>
        <v>42</v>
      </c>
      <c r="Y20" s="55">
        <f t="shared" si="3"/>
        <v>87</v>
      </c>
      <c r="Z20" s="56">
        <f t="shared" si="4"/>
        <v>76</v>
      </c>
      <c r="AA20" s="57">
        <f t="shared" si="5"/>
        <v>5</v>
      </c>
      <c r="AB20" s="64"/>
      <c r="AC20" s="58">
        <f t="shared" si="6"/>
        <v>11</v>
      </c>
      <c r="AD20" s="59">
        <v>3</v>
      </c>
      <c r="AE20" s="60">
        <f>HLOOKUP($AC20,[1]HH!$A$2:$AO$20,E$4+1)</f>
        <v>1</v>
      </c>
      <c r="AF20" s="60">
        <f>HLOOKUP($AC20,[1]HH!$A$2:$AO$20,F$4+1)</f>
        <v>0</v>
      </c>
      <c r="AG20" s="60">
        <f>HLOOKUP($AC20,[1]HH!$A$2:$AO$20,G$4+1)</f>
        <v>1</v>
      </c>
      <c r="AH20" s="60">
        <f>HLOOKUP($AC20,[1]HH!$A$2:$AO$20,H$4+1)</f>
        <v>0</v>
      </c>
      <c r="AI20" s="60">
        <f>HLOOKUP($AC20,[1]HH!$A$2:$AO$20,I$4+1)</f>
        <v>1</v>
      </c>
      <c r="AJ20" s="60">
        <f>HLOOKUP($AC20,[1]HH!$A$2:$AO$20,J$4+1)</f>
        <v>1</v>
      </c>
      <c r="AK20" s="60">
        <f>HLOOKUP($AC20,[1]HH!$A$2:$AO$20,K$4+1)</f>
        <v>0</v>
      </c>
      <c r="AL20" s="60">
        <f>HLOOKUP($AC20,[1]HH!$A$2:$AO$20,L$4+1)</f>
        <v>1</v>
      </c>
      <c r="AM20" s="60">
        <f>HLOOKUP($AC20,[1]HH!$A$2:$AO$20,M$4+1)</f>
        <v>1</v>
      </c>
      <c r="AN20" s="60"/>
      <c r="AO20" s="60">
        <f>HLOOKUP($AC20,[1]HH!$A$2:$AO$20,O$4+1)</f>
        <v>0</v>
      </c>
      <c r="AP20" s="60">
        <f>HLOOKUP($AC20,[1]HH!$A$2:$AO$20,P$4+1)</f>
        <v>1</v>
      </c>
      <c r="AQ20" s="60">
        <f>HLOOKUP($AC20,[1]HH!$A$2:$AO$20,Q$4+1)</f>
        <v>1</v>
      </c>
      <c r="AR20" s="60">
        <f>HLOOKUP($AC20,[1]HH!$A$2:$AO$20,R$4+1)</f>
        <v>1</v>
      </c>
      <c r="AS20" s="60">
        <f>HLOOKUP($AC20,[1]HH!$A$2:$AO$20,S$4+1)</f>
        <v>0</v>
      </c>
      <c r="AT20" s="60">
        <f>HLOOKUP($AC20,[1]HH!$A$2:$AO$20,T$4+1)</f>
        <v>1</v>
      </c>
      <c r="AU20" s="60">
        <f>HLOOKUP($AC20,[1]HH!$A$2:$AO$20,U$4+1)</f>
        <v>0</v>
      </c>
      <c r="AV20" s="60">
        <f>HLOOKUP($AC20,[1]HH!$A$2:$AO$20,V$4+1)</f>
        <v>1</v>
      </c>
      <c r="AW20" s="60">
        <f>HLOOKUP($AC20,[1]HH!$A$2:$AO$20,W$4+1)</f>
        <v>0</v>
      </c>
    </row>
    <row r="21" spans="1:49" ht="13.5" customHeight="1" x14ac:dyDescent="0.2">
      <c r="A21" s="66" t="s">
        <v>36</v>
      </c>
      <c r="B21" s="63">
        <v>20</v>
      </c>
      <c r="C21" s="50">
        <f t="shared" si="0"/>
        <v>19</v>
      </c>
      <c r="D21" s="50">
        <f t="shared" si="7"/>
        <v>14</v>
      </c>
      <c r="E21" s="51"/>
      <c r="F21" s="52"/>
      <c r="G21" s="51"/>
      <c r="H21" s="51"/>
      <c r="I21" s="51"/>
      <c r="J21" s="51"/>
      <c r="K21" s="51"/>
      <c r="L21" s="51"/>
      <c r="M21" s="51"/>
      <c r="N21" s="8">
        <f t="shared" si="1"/>
        <v>0</v>
      </c>
      <c r="O21" s="53"/>
      <c r="P21" s="51"/>
      <c r="Q21" s="51"/>
      <c r="R21" s="51"/>
      <c r="S21" s="51"/>
      <c r="T21" s="51"/>
      <c r="U21" s="51"/>
      <c r="V21" s="51"/>
      <c r="W21" s="53"/>
      <c r="X21" s="54">
        <f t="shared" si="2"/>
        <v>0</v>
      </c>
      <c r="Y21" s="55" t="s">
        <v>17</v>
      </c>
      <c r="Z21" s="56" t="s">
        <v>17</v>
      </c>
      <c r="AA21" s="57">
        <f t="shared" si="5"/>
        <v>0</v>
      </c>
      <c r="AB21" s="64"/>
      <c r="AC21" s="58">
        <f t="shared" si="6"/>
        <v>14</v>
      </c>
      <c r="AD21" s="59"/>
      <c r="AE21" s="60">
        <f>HLOOKUP($AC21,[1]HH!$A$2:$AO$20,E$4+1)</f>
        <v>1</v>
      </c>
      <c r="AF21" s="60">
        <f>HLOOKUP($AC21,[1]HH!$A$2:$AO$20,F$4+1)</f>
        <v>1</v>
      </c>
      <c r="AG21" s="60">
        <f>HLOOKUP($AC21,[1]HH!$A$2:$AO$20,G$4+1)</f>
        <v>1</v>
      </c>
      <c r="AH21" s="60">
        <f>HLOOKUP($AC21,[1]HH!$A$2:$AO$20,H$4+1)</f>
        <v>0</v>
      </c>
      <c r="AI21" s="60">
        <f>HLOOKUP($AC21,[1]HH!$A$2:$AO$20,I$4+1)</f>
        <v>1</v>
      </c>
      <c r="AJ21" s="60">
        <f>HLOOKUP($AC21,[1]HH!$A$2:$AO$20,J$4+1)</f>
        <v>1</v>
      </c>
      <c r="AK21" s="60">
        <f>HLOOKUP($AC21,[1]HH!$A$2:$AO$20,K$4+1)</f>
        <v>0</v>
      </c>
      <c r="AL21" s="60">
        <f>HLOOKUP($AC21,[1]HH!$A$2:$AO$20,L$4+1)</f>
        <v>1</v>
      </c>
      <c r="AM21" s="60">
        <f>HLOOKUP($AC21,[1]HH!$A$2:$AO$20,M$4+1)</f>
        <v>1</v>
      </c>
      <c r="AN21" s="60"/>
      <c r="AO21" s="60">
        <f>HLOOKUP($AC21,[1]HH!$A$2:$AO$20,O$4+1)</f>
        <v>0</v>
      </c>
      <c r="AP21" s="60">
        <f>HLOOKUP($AC21,[1]HH!$A$2:$AO$20,P$4+1)</f>
        <v>1</v>
      </c>
      <c r="AQ21" s="60">
        <f>HLOOKUP($AC21,[1]HH!$A$2:$AO$20,Q$4+1)</f>
        <v>1</v>
      </c>
      <c r="AR21" s="60">
        <f>HLOOKUP($AC21,[1]HH!$A$2:$AO$20,R$4+1)</f>
        <v>1</v>
      </c>
      <c r="AS21" s="60">
        <f>HLOOKUP($AC21,[1]HH!$A$2:$AO$20,S$4+1)</f>
        <v>1</v>
      </c>
      <c r="AT21" s="60">
        <f>HLOOKUP($AC21,[1]HH!$A$2:$AO$20,T$4+1)</f>
        <v>1</v>
      </c>
      <c r="AU21" s="60">
        <f>HLOOKUP($AC21,[1]HH!$A$2:$AO$20,U$4+1)</f>
        <v>0</v>
      </c>
      <c r="AV21" s="60">
        <f>HLOOKUP($AC21,[1]HH!$A$2:$AO$20,V$4+1)</f>
        <v>1</v>
      </c>
      <c r="AW21" s="60">
        <f>HLOOKUP($AC21,[1]HH!$A$2:$AO$20,W$4+1)</f>
        <v>1</v>
      </c>
    </row>
    <row r="22" spans="1:49" ht="13.5" customHeight="1" x14ac:dyDescent="0.2">
      <c r="A22" s="66" t="s">
        <v>37</v>
      </c>
      <c r="B22" s="63">
        <v>29.4</v>
      </c>
      <c r="C22" s="50">
        <f t="shared" si="0"/>
        <v>29</v>
      </c>
      <c r="D22" s="50">
        <v>0</v>
      </c>
      <c r="E22" s="51">
        <v>7</v>
      </c>
      <c r="F22" s="52">
        <v>5</v>
      </c>
      <c r="G22" s="51">
        <v>8</v>
      </c>
      <c r="H22" s="51">
        <v>4</v>
      </c>
      <c r="I22" s="51">
        <v>7</v>
      </c>
      <c r="J22" s="51">
        <v>9</v>
      </c>
      <c r="K22" s="51">
        <v>4</v>
      </c>
      <c r="L22" s="51">
        <v>7</v>
      </c>
      <c r="M22" s="51">
        <v>6</v>
      </c>
      <c r="N22" s="8">
        <f t="shared" si="1"/>
        <v>57</v>
      </c>
      <c r="O22" s="53">
        <v>5</v>
      </c>
      <c r="P22" s="51">
        <v>8</v>
      </c>
      <c r="Q22" s="51">
        <v>6</v>
      </c>
      <c r="R22" s="51">
        <v>7</v>
      </c>
      <c r="S22" s="51">
        <v>5</v>
      </c>
      <c r="T22" s="51">
        <v>6</v>
      </c>
      <c r="U22" s="51">
        <v>4</v>
      </c>
      <c r="V22" s="51">
        <v>6</v>
      </c>
      <c r="W22" s="53">
        <v>6</v>
      </c>
      <c r="X22" s="54">
        <f t="shared" si="2"/>
        <v>53</v>
      </c>
      <c r="Y22" s="55">
        <f t="shared" si="3"/>
        <v>110</v>
      </c>
      <c r="Z22" s="56">
        <f t="shared" si="4"/>
        <v>81</v>
      </c>
      <c r="AA22" s="57">
        <f t="shared" si="5"/>
        <v>10</v>
      </c>
      <c r="AB22" s="64"/>
      <c r="AC22" s="58">
        <f t="shared" si="6"/>
        <v>29</v>
      </c>
      <c r="AD22" s="59">
        <v>2</v>
      </c>
      <c r="AE22" s="60">
        <f>HLOOKUP($AC22,[1]HH!$A$2:$AO$20,E$4+1)</f>
        <v>2</v>
      </c>
      <c r="AF22" s="60">
        <f>HLOOKUP($AC22,[1]HH!$A$2:$AO$20,F$4+1)</f>
        <v>1</v>
      </c>
      <c r="AG22" s="60">
        <f>HLOOKUP($AC22,[1]HH!$A$2:$AO$20,G$4+1)</f>
        <v>2</v>
      </c>
      <c r="AH22" s="60">
        <f>HLOOKUP($AC22,[1]HH!$A$2:$AO$20,H$4+1)</f>
        <v>1</v>
      </c>
      <c r="AI22" s="60">
        <f>HLOOKUP($AC22,[1]HH!$A$2:$AO$20,I$4+1)</f>
        <v>2</v>
      </c>
      <c r="AJ22" s="60">
        <f>HLOOKUP($AC22,[1]HH!$A$2:$AO$20,J$4+1)</f>
        <v>2</v>
      </c>
      <c r="AK22" s="60">
        <f>HLOOKUP($AC22,[1]HH!$A$2:$AO$20,K$4+1)</f>
        <v>1</v>
      </c>
      <c r="AL22" s="60">
        <f>HLOOKUP($AC22,[1]HH!$A$2:$AO$20,L$4+1)</f>
        <v>2</v>
      </c>
      <c r="AM22" s="60">
        <f>HLOOKUP($AC22,[1]HH!$A$2:$AO$20,M$4+1)</f>
        <v>2</v>
      </c>
      <c r="AN22" s="60"/>
      <c r="AO22" s="60">
        <f>HLOOKUP($AC22,[1]HH!$A$2:$AO$20,O$4+1)</f>
        <v>1</v>
      </c>
      <c r="AP22" s="60">
        <f>HLOOKUP($AC22,[1]HH!$A$2:$AO$20,P$4+1)</f>
        <v>2</v>
      </c>
      <c r="AQ22" s="60">
        <f>HLOOKUP($AC22,[1]HH!$A$2:$AO$20,Q$4+1)</f>
        <v>2</v>
      </c>
      <c r="AR22" s="60">
        <f>HLOOKUP($AC22,[1]HH!$A$2:$AO$20,R$4+1)</f>
        <v>2</v>
      </c>
      <c r="AS22" s="60">
        <f>HLOOKUP($AC22,[1]HH!$A$2:$AO$20,S$4+1)</f>
        <v>1</v>
      </c>
      <c r="AT22" s="60">
        <f>HLOOKUP($AC22,[1]HH!$A$2:$AO$20,T$4+1)</f>
        <v>2</v>
      </c>
      <c r="AU22" s="60">
        <f>HLOOKUP($AC22,[1]HH!$A$2:$AO$20,U$4+1)</f>
        <v>1</v>
      </c>
      <c r="AV22" s="60">
        <f>HLOOKUP($AC22,[1]HH!$A$2:$AO$20,V$4+1)</f>
        <v>2</v>
      </c>
      <c r="AW22" s="60">
        <f>HLOOKUP($AC22,[1]HH!$A$2:$AO$20,W$4+1)</f>
        <v>1</v>
      </c>
    </row>
    <row r="23" spans="1:49" ht="13.5" customHeight="1" x14ac:dyDescent="0.2">
      <c r="A23" s="66" t="s">
        <v>38</v>
      </c>
      <c r="B23" s="63">
        <v>24.2</v>
      </c>
      <c r="C23" s="50">
        <f t="shared" si="0"/>
        <v>23</v>
      </c>
      <c r="D23" s="50">
        <v>0</v>
      </c>
      <c r="E23" s="51"/>
      <c r="F23" s="52"/>
      <c r="G23" s="51"/>
      <c r="H23" s="51"/>
      <c r="I23" s="51"/>
      <c r="J23" s="51"/>
      <c r="K23" s="51"/>
      <c r="L23" s="51"/>
      <c r="M23" s="51"/>
      <c r="N23" s="8">
        <f t="shared" si="1"/>
        <v>0</v>
      </c>
      <c r="O23" s="53"/>
      <c r="P23" s="51"/>
      <c r="Q23" s="51"/>
      <c r="R23" s="51"/>
      <c r="S23" s="51"/>
      <c r="T23" s="51"/>
      <c r="U23" s="51"/>
      <c r="V23" s="51"/>
      <c r="W23" s="53"/>
      <c r="X23" s="54">
        <f t="shared" si="2"/>
        <v>0</v>
      </c>
      <c r="Y23" s="55" t="s">
        <v>17</v>
      </c>
      <c r="Z23" s="56" t="s">
        <v>17</v>
      </c>
      <c r="AA23" s="57">
        <f t="shared" si="5"/>
        <v>0</v>
      </c>
      <c r="AB23" s="64"/>
      <c r="AC23" s="58">
        <f t="shared" si="6"/>
        <v>23</v>
      </c>
      <c r="AD23" s="59"/>
      <c r="AE23" s="60">
        <f>HLOOKUP($AC23,[1]HH!$A$2:$AO$20,E$4+1)</f>
        <v>1</v>
      </c>
      <c r="AF23" s="60">
        <f>HLOOKUP($AC23,[1]HH!$A$2:$AO$20,F$4+1)</f>
        <v>1</v>
      </c>
      <c r="AG23" s="60">
        <f>HLOOKUP($AC23,[1]HH!$A$2:$AO$20,G$4+1)</f>
        <v>1</v>
      </c>
      <c r="AH23" s="60">
        <f>HLOOKUP($AC23,[1]HH!$A$2:$AO$20,H$4+1)</f>
        <v>1</v>
      </c>
      <c r="AI23" s="60">
        <f>HLOOKUP($AC23,[1]HH!$A$2:$AO$20,I$4+1)</f>
        <v>2</v>
      </c>
      <c r="AJ23" s="60">
        <f>HLOOKUP($AC23,[1]HH!$A$2:$AO$20,J$4+1)</f>
        <v>2</v>
      </c>
      <c r="AK23" s="60">
        <f>HLOOKUP($AC23,[1]HH!$A$2:$AO$20,K$4+1)</f>
        <v>1</v>
      </c>
      <c r="AL23" s="60">
        <f>HLOOKUP($AC23,[1]HH!$A$2:$AO$20,L$4+1)</f>
        <v>1</v>
      </c>
      <c r="AM23" s="60">
        <f>HLOOKUP($AC23,[1]HH!$A$2:$AO$20,M$4+1)</f>
        <v>2</v>
      </c>
      <c r="AN23" s="60"/>
      <c r="AO23" s="60">
        <f>HLOOKUP($AC23,[1]HH!$A$2:$AO$20,O$4+1)</f>
        <v>1</v>
      </c>
      <c r="AP23" s="60">
        <f>HLOOKUP($AC23,[1]HH!$A$2:$AO$20,P$4+1)</f>
        <v>1</v>
      </c>
      <c r="AQ23" s="60">
        <f>HLOOKUP($AC23,[1]HH!$A$2:$AO$20,Q$4+1)</f>
        <v>1</v>
      </c>
      <c r="AR23" s="60">
        <f>HLOOKUP($AC23,[1]HH!$A$2:$AO$20,R$4+1)</f>
        <v>2</v>
      </c>
      <c r="AS23" s="60">
        <f>HLOOKUP($AC23,[1]HH!$A$2:$AO$20,S$4+1)</f>
        <v>1</v>
      </c>
      <c r="AT23" s="60">
        <f>HLOOKUP($AC23,[1]HH!$A$2:$AO$20,T$4+1)</f>
        <v>1</v>
      </c>
      <c r="AU23" s="60">
        <f>HLOOKUP($AC23,[1]HH!$A$2:$AO$20,U$4+1)</f>
        <v>1</v>
      </c>
      <c r="AV23" s="60">
        <f>HLOOKUP($AC23,[1]HH!$A$2:$AO$20,V$4+1)</f>
        <v>2</v>
      </c>
      <c r="AW23" s="60">
        <f>HLOOKUP($AC23,[1]HH!$A$2:$AO$20,W$4+1)</f>
        <v>1</v>
      </c>
    </row>
    <row r="24" spans="1:49" ht="13.5" customHeight="1" x14ac:dyDescent="0.2">
      <c r="A24" s="62" t="s">
        <v>39</v>
      </c>
      <c r="B24" s="63">
        <v>17.2</v>
      </c>
      <c r="C24" s="50">
        <f t="shared" si="0"/>
        <v>16</v>
      </c>
      <c r="D24" s="50">
        <v>0</v>
      </c>
      <c r="E24" s="51"/>
      <c r="F24" s="52"/>
      <c r="G24" s="51"/>
      <c r="H24" s="51"/>
      <c r="I24" s="51"/>
      <c r="J24" s="51"/>
      <c r="K24" s="51"/>
      <c r="L24" s="51"/>
      <c r="M24" s="51"/>
      <c r="N24" s="8">
        <f t="shared" si="1"/>
        <v>0</v>
      </c>
      <c r="O24" s="53"/>
      <c r="P24" s="51"/>
      <c r="Q24" s="51"/>
      <c r="R24" s="51"/>
      <c r="S24" s="51"/>
      <c r="T24" s="51"/>
      <c r="U24" s="51"/>
      <c r="V24" s="51"/>
      <c r="W24" s="53"/>
      <c r="X24" s="54">
        <f t="shared" si="2"/>
        <v>0</v>
      </c>
      <c r="Y24" s="55" t="s">
        <v>17</v>
      </c>
      <c r="Z24" s="56" t="s">
        <v>17</v>
      </c>
      <c r="AA24" s="57">
        <f t="shared" si="5"/>
        <v>0</v>
      </c>
      <c r="AB24" s="64"/>
      <c r="AC24" s="58">
        <f t="shared" si="6"/>
        <v>16</v>
      </c>
      <c r="AD24" s="59"/>
      <c r="AE24" s="60">
        <f>HLOOKUP($AC24,[1]HH!$A$2:$AO$20,E$4+1)</f>
        <v>1</v>
      </c>
      <c r="AF24" s="60">
        <f>HLOOKUP($AC24,[1]HH!$A$2:$AO$20,F$4+1)</f>
        <v>1</v>
      </c>
      <c r="AG24" s="60">
        <f>HLOOKUP($AC24,[1]HH!$A$2:$AO$20,G$4+1)</f>
        <v>1</v>
      </c>
      <c r="AH24" s="60">
        <f>HLOOKUP($AC24,[1]HH!$A$2:$AO$20,H$4+1)</f>
        <v>0</v>
      </c>
      <c r="AI24" s="60">
        <f>HLOOKUP($AC24,[1]HH!$A$2:$AO$20,I$4+1)</f>
        <v>1</v>
      </c>
      <c r="AJ24" s="60">
        <f>HLOOKUP($AC24,[1]HH!$A$2:$AO$20,J$4+1)</f>
        <v>1</v>
      </c>
      <c r="AK24" s="60">
        <f>HLOOKUP($AC24,[1]HH!$A$2:$AO$20,K$4+1)</f>
        <v>1</v>
      </c>
      <c r="AL24" s="60">
        <f>HLOOKUP($AC24,[1]HH!$A$2:$AO$20,L$4+1)</f>
        <v>1</v>
      </c>
      <c r="AM24" s="60">
        <f>HLOOKUP($AC24,[1]HH!$A$2:$AO$20,M$4+1)</f>
        <v>1</v>
      </c>
      <c r="AN24" s="60"/>
      <c r="AO24" s="60">
        <f>HLOOKUP($AC24,[1]HH!$A$2:$AO$20,O$4+1)</f>
        <v>1</v>
      </c>
      <c r="AP24" s="60">
        <f>HLOOKUP($AC24,[1]HH!$A$2:$AO$20,P$4+1)</f>
        <v>1</v>
      </c>
      <c r="AQ24" s="60">
        <f>HLOOKUP($AC24,[1]HH!$A$2:$AO$20,Q$4+1)</f>
        <v>1</v>
      </c>
      <c r="AR24" s="60">
        <f>HLOOKUP($AC24,[1]HH!$A$2:$AO$20,R$4+1)</f>
        <v>1</v>
      </c>
      <c r="AS24" s="60">
        <f>HLOOKUP($AC24,[1]HH!$A$2:$AO$20,S$4+1)</f>
        <v>1</v>
      </c>
      <c r="AT24" s="60">
        <f>HLOOKUP($AC24,[1]HH!$A$2:$AO$20,T$4+1)</f>
        <v>1</v>
      </c>
      <c r="AU24" s="60">
        <f>HLOOKUP($AC24,[1]HH!$A$2:$AO$20,U$4+1)</f>
        <v>0</v>
      </c>
      <c r="AV24" s="60">
        <f>HLOOKUP($AC24,[1]HH!$A$2:$AO$20,V$4+1)</f>
        <v>1</v>
      </c>
      <c r="AW24" s="60">
        <f>HLOOKUP($AC24,[1]HH!$A$2:$AO$20,W$4+1)</f>
        <v>1</v>
      </c>
    </row>
    <row r="25" spans="1:49" ht="13.5" customHeight="1" x14ac:dyDescent="0.2">
      <c r="A25" s="66" t="s">
        <v>40</v>
      </c>
      <c r="B25" s="63">
        <v>14.2</v>
      </c>
      <c r="C25" s="50">
        <f t="shared" si="0"/>
        <v>12</v>
      </c>
      <c r="D25" s="50">
        <v>0</v>
      </c>
      <c r="E25" s="51"/>
      <c r="F25" s="52"/>
      <c r="G25" s="51"/>
      <c r="H25" s="51"/>
      <c r="I25" s="51"/>
      <c r="J25" s="51"/>
      <c r="K25" s="51"/>
      <c r="L25" s="51"/>
      <c r="M25" s="51"/>
      <c r="N25" s="8">
        <f t="shared" si="1"/>
        <v>0</v>
      </c>
      <c r="O25" s="53"/>
      <c r="P25" s="51"/>
      <c r="Q25" s="51"/>
      <c r="R25" s="51"/>
      <c r="S25" s="51"/>
      <c r="T25" s="51"/>
      <c r="U25" s="51"/>
      <c r="V25" s="51"/>
      <c r="W25" s="53"/>
      <c r="X25" s="54">
        <f t="shared" si="2"/>
        <v>0</v>
      </c>
      <c r="Y25" s="55" t="s">
        <v>17</v>
      </c>
      <c r="Z25" s="56" t="s">
        <v>17</v>
      </c>
      <c r="AA25" s="57">
        <f t="shared" si="5"/>
        <v>0</v>
      </c>
      <c r="AB25" s="64"/>
      <c r="AC25" s="58">
        <f t="shared" si="6"/>
        <v>12</v>
      </c>
      <c r="AD25" s="59"/>
      <c r="AE25" s="60">
        <f>HLOOKUP($AC25,[1]HH!$A$2:$AO$20,E$4+1)</f>
        <v>1</v>
      </c>
      <c r="AF25" s="60">
        <f>HLOOKUP($AC25,[1]HH!$A$2:$AO$20,F$4+1)</f>
        <v>0</v>
      </c>
      <c r="AG25" s="60">
        <f>HLOOKUP($AC25,[1]HH!$A$2:$AO$20,G$4+1)</f>
        <v>1</v>
      </c>
      <c r="AH25" s="60">
        <f>HLOOKUP($AC25,[1]HH!$A$2:$AO$20,H$4+1)</f>
        <v>0</v>
      </c>
      <c r="AI25" s="60">
        <f>HLOOKUP($AC25,[1]HH!$A$2:$AO$20,I$4+1)</f>
        <v>1</v>
      </c>
      <c r="AJ25" s="60">
        <f>HLOOKUP($AC25,[1]HH!$A$2:$AO$20,J$4+1)</f>
        <v>1</v>
      </c>
      <c r="AK25" s="60">
        <f>HLOOKUP($AC25,[1]HH!$A$2:$AO$20,K$4+1)</f>
        <v>0</v>
      </c>
      <c r="AL25" s="60">
        <f>HLOOKUP($AC25,[1]HH!$A$2:$AO$20,L$4+1)</f>
        <v>1</v>
      </c>
      <c r="AM25" s="60">
        <f>HLOOKUP($AC25,[1]HH!$A$2:$AO$20,M$4+1)</f>
        <v>1</v>
      </c>
      <c r="AN25" s="60"/>
      <c r="AO25" s="60">
        <f>HLOOKUP($AC25,[1]HH!$A$2:$AO$20,O$4+1)</f>
        <v>0</v>
      </c>
      <c r="AP25" s="60">
        <f>HLOOKUP($AC25,[1]HH!$A$2:$AO$20,P$4+1)</f>
        <v>1</v>
      </c>
      <c r="AQ25" s="60">
        <f>HLOOKUP($AC25,[1]HH!$A$2:$AO$20,Q$4+1)</f>
        <v>1</v>
      </c>
      <c r="AR25" s="60">
        <f>HLOOKUP($AC25,[1]HH!$A$2:$AO$20,R$4+1)</f>
        <v>1</v>
      </c>
      <c r="AS25" s="60">
        <f>HLOOKUP($AC25,[1]HH!$A$2:$AO$20,S$4+1)</f>
        <v>1</v>
      </c>
      <c r="AT25" s="60">
        <f>HLOOKUP($AC25,[1]HH!$A$2:$AO$20,T$4+1)</f>
        <v>1</v>
      </c>
      <c r="AU25" s="60">
        <f>HLOOKUP($AC25,[1]HH!$A$2:$AO$20,U$4+1)</f>
        <v>0</v>
      </c>
      <c r="AV25" s="60">
        <f>HLOOKUP($AC25,[1]HH!$A$2:$AO$20,V$4+1)</f>
        <v>1</v>
      </c>
      <c r="AW25" s="60">
        <f>HLOOKUP($AC25,[1]HH!$A$2:$AO$20,W$4+1)</f>
        <v>0</v>
      </c>
    </row>
    <row r="26" spans="1:49" ht="13.5" customHeight="1" x14ac:dyDescent="0.2">
      <c r="A26" s="66" t="s">
        <v>41</v>
      </c>
      <c r="B26" s="63">
        <v>14.9</v>
      </c>
      <c r="C26" s="50">
        <f t="shared" si="0"/>
        <v>13</v>
      </c>
      <c r="D26" s="50">
        <f t="shared" si="7"/>
        <v>9</v>
      </c>
      <c r="E26" s="51">
        <v>5</v>
      </c>
      <c r="F26" s="52">
        <v>3</v>
      </c>
      <c r="G26" s="51">
        <v>7</v>
      </c>
      <c r="H26" s="51">
        <v>4</v>
      </c>
      <c r="I26" s="51">
        <v>5</v>
      </c>
      <c r="J26" s="51">
        <v>6</v>
      </c>
      <c r="K26" s="51">
        <v>3</v>
      </c>
      <c r="L26" s="51">
        <v>5</v>
      </c>
      <c r="M26" s="51">
        <v>4</v>
      </c>
      <c r="N26" s="8">
        <f t="shared" si="1"/>
        <v>42</v>
      </c>
      <c r="O26" s="53">
        <v>4</v>
      </c>
      <c r="P26" s="51">
        <v>5</v>
      </c>
      <c r="Q26" s="51">
        <v>4</v>
      </c>
      <c r="R26" s="51">
        <v>5</v>
      </c>
      <c r="S26" s="51">
        <v>6</v>
      </c>
      <c r="T26" s="51">
        <v>6</v>
      </c>
      <c r="U26" s="51">
        <v>3</v>
      </c>
      <c r="V26" s="51">
        <v>4</v>
      </c>
      <c r="W26" s="53">
        <v>4</v>
      </c>
      <c r="X26" s="54">
        <f t="shared" si="2"/>
        <v>41</v>
      </c>
      <c r="Y26" s="55">
        <f t="shared" si="3"/>
        <v>83</v>
      </c>
      <c r="Z26" s="56">
        <f t="shared" si="4"/>
        <v>74</v>
      </c>
      <c r="AA26" s="57">
        <f t="shared" si="5"/>
        <v>3</v>
      </c>
      <c r="AB26" s="69"/>
      <c r="AC26" s="58">
        <f t="shared" si="6"/>
        <v>9</v>
      </c>
      <c r="AD26" s="59">
        <v>1</v>
      </c>
      <c r="AE26" s="60">
        <f>HLOOKUP($AC26,[1]HH!$A$2:$AO$20,E$4+1)</f>
        <v>1</v>
      </c>
      <c r="AF26" s="60">
        <f>HLOOKUP($AC26,[1]HH!$A$2:$AO$20,F$4+1)</f>
        <v>0</v>
      </c>
      <c r="AG26" s="60">
        <f>HLOOKUP($AC26,[1]HH!$A$2:$AO$20,G$4+1)</f>
        <v>1</v>
      </c>
      <c r="AH26" s="60">
        <f>HLOOKUP($AC26,[1]HH!$A$2:$AO$20,H$4+1)</f>
        <v>0</v>
      </c>
      <c r="AI26" s="60">
        <f>HLOOKUP($AC26,[1]HH!$A$2:$AO$20,I$4+1)</f>
        <v>1</v>
      </c>
      <c r="AJ26" s="60">
        <f>HLOOKUP($AC26,[1]HH!$A$2:$AO$20,J$4+1)</f>
        <v>1</v>
      </c>
      <c r="AK26" s="60">
        <f>HLOOKUP($AC26,[1]HH!$A$2:$AO$20,K$4+1)</f>
        <v>0</v>
      </c>
      <c r="AL26" s="60">
        <f>HLOOKUP($AC26,[1]HH!$A$2:$AO$20,L$4+1)</f>
        <v>0</v>
      </c>
      <c r="AM26" s="60">
        <f>HLOOKUP($AC26,[1]HH!$A$2:$AO$20,M$4+1)</f>
        <v>1</v>
      </c>
      <c r="AN26" s="60"/>
      <c r="AO26" s="60">
        <f>HLOOKUP($AC26,[1]HH!$A$2:$AO$20,O$4+1)</f>
        <v>0</v>
      </c>
      <c r="AP26" s="60">
        <f>HLOOKUP($AC26,[1]HH!$A$2:$AO$20,P$4+1)</f>
        <v>1</v>
      </c>
      <c r="AQ26" s="60">
        <f>HLOOKUP($AC26,[1]HH!$A$2:$AO$20,Q$4+1)</f>
        <v>0</v>
      </c>
      <c r="AR26" s="60">
        <f>HLOOKUP($AC26,[1]HH!$A$2:$AO$20,R$4+1)</f>
        <v>1</v>
      </c>
      <c r="AS26" s="60">
        <f>HLOOKUP($AC26,[1]HH!$A$2:$AO$20,S$4+1)</f>
        <v>0</v>
      </c>
      <c r="AT26" s="60">
        <f>HLOOKUP($AC26,[1]HH!$A$2:$AO$20,T$4+1)</f>
        <v>1</v>
      </c>
      <c r="AU26" s="60">
        <f>HLOOKUP($AC26,[1]HH!$A$2:$AO$20,U$4+1)</f>
        <v>0</v>
      </c>
      <c r="AV26" s="60">
        <f>HLOOKUP($AC26,[1]HH!$A$2:$AO$20,V$4+1)</f>
        <v>1</v>
      </c>
      <c r="AW26" s="60">
        <f>HLOOKUP($AC26,[1]HH!$A$2:$AO$20,W$4+1)</f>
        <v>0</v>
      </c>
    </row>
    <row r="27" spans="1:49" s="69" customFormat="1" ht="13.5" customHeight="1" x14ac:dyDescent="0.2">
      <c r="A27" s="70" t="s">
        <v>42</v>
      </c>
      <c r="B27" s="63">
        <v>10.6</v>
      </c>
      <c r="C27" s="50">
        <f t="shared" si="0"/>
        <v>9</v>
      </c>
      <c r="D27" s="50">
        <f t="shared" si="7"/>
        <v>5</v>
      </c>
      <c r="E27" s="51">
        <v>5</v>
      </c>
      <c r="F27" s="52">
        <v>3</v>
      </c>
      <c r="G27" s="51">
        <v>5</v>
      </c>
      <c r="H27" s="51">
        <v>4</v>
      </c>
      <c r="I27" s="51">
        <v>4</v>
      </c>
      <c r="J27" s="51">
        <v>5</v>
      </c>
      <c r="K27" s="51">
        <v>3</v>
      </c>
      <c r="L27" s="51">
        <v>4</v>
      </c>
      <c r="M27" s="51">
        <v>5</v>
      </c>
      <c r="N27" s="8">
        <f t="shared" si="1"/>
        <v>38</v>
      </c>
      <c r="O27" s="53">
        <v>4</v>
      </c>
      <c r="P27" s="51">
        <v>4</v>
      </c>
      <c r="Q27" s="51">
        <v>5</v>
      </c>
      <c r="R27" s="51">
        <v>4</v>
      </c>
      <c r="S27" s="51">
        <v>5</v>
      </c>
      <c r="T27" s="51">
        <v>5</v>
      </c>
      <c r="U27" s="51">
        <v>4</v>
      </c>
      <c r="V27" s="51">
        <v>4</v>
      </c>
      <c r="W27" s="53">
        <v>5</v>
      </c>
      <c r="X27" s="54">
        <f t="shared" si="2"/>
        <v>40</v>
      </c>
      <c r="Y27" s="55">
        <f t="shared" si="3"/>
        <v>78</v>
      </c>
      <c r="Z27" s="56">
        <f t="shared" si="4"/>
        <v>73</v>
      </c>
      <c r="AA27" s="57">
        <f t="shared" si="5"/>
        <v>2</v>
      </c>
      <c r="AB27" s="64"/>
      <c r="AC27" s="58">
        <f t="shared" si="6"/>
        <v>5</v>
      </c>
      <c r="AD27" s="59">
        <v>1</v>
      </c>
      <c r="AE27" s="60">
        <f>HLOOKUP($AC27,[1]HH!$A$2:$AO$20,E$4+1)</f>
        <v>0</v>
      </c>
      <c r="AF27" s="60">
        <f>HLOOKUP($AC27,[1]HH!$A$2:$AO$20,F$4+1)</f>
        <v>0</v>
      </c>
      <c r="AG27" s="60">
        <f>HLOOKUP($AC27,[1]HH!$A$2:$AO$20,G$4+1)</f>
        <v>0</v>
      </c>
      <c r="AH27" s="60">
        <f>HLOOKUP($AC27,[1]HH!$A$2:$AO$20,H$4+1)</f>
        <v>0</v>
      </c>
      <c r="AI27" s="60">
        <f>HLOOKUP($AC27,[1]HH!$A$2:$AO$20,I$4+1)</f>
        <v>1</v>
      </c>
      <c r="AJ27" s="60">
        <f>HLOOKUP($AC27,[1]HH!$A$2:$AO$20,J$4+1)</f>
        <v>1</v>
      </c>
      <c r="AK27" s="60">
        <f>HLOOKUP($AC27,[1]HH!$A$2:$AO$20,K$4+1)</f>
        <v>0</v>
      </c>
      <c r="AL27" s="60">
        <f>HLOOKUP($AC27,[1]HH!$A$2:$AO$20,L$4+1)</f>
        <v>0</v>
      </c>
      <c r="AM27" s="60">
        <f>HLOOKUP($AC27,[1]HH!$A$2:$AO$20,M$4+1)</f>
        <v>1</v>
      </c>
      <c r="AN27" s="60"/>
      <c r="AO27" s="60">
        <f>HLOOKUP($AC27,[1]HH!$A$2:$AO$20,O$4+1)</f>
        <v>0</v>
      </c>
      <c r="AP27" s="60">
        <f>HLOOKUP($AC27,[1]HH!$A$2:$AO$20,P$4+1)</f>
        <v>0</v>
      </c>
      <c r="AQ27" s="60">
        <f>HLOOKUP($AC27,[1]HH!$A$2:$AO$20,Q$4+1)</f>
        <v>0</v>
      </c>
      <c r="AR27" s="60">
        <f>HLOOKUP($AC27,[1]HH!$A$2:$AO$20,R$4+1)</f>
        <v>1</v>
      </c>
      <c r="AS27" s="60">
        <f>HLOOKUP($AC27,[1]HH!$A$2:$AO$20,S$4+1)</f>
        <v>0</v>
      </c>
      <c r="AT27" s="60">
        <f>HLOOKUP($AC27,[1]HH!$A$2:$AO$20,T$4+1)</f>
        <v>0</v>
      </c>
      <c r="AU27" s="60">
        <f>HLOOKUP($AC27,[1]HH!$A$2:$AO$20,U$4+1)</f>
        <v>0</v>
      </c>
      <c r="AV27" s="60">
        <f>HLOOKUP($AC27,[1]HH!$A$2:$AO$20,V$4+1)</f>
        <v>1</v>
      </c>
      <c r="AW27" s="60">
        <f>HLOOKUP($AC27,[1]HH!$A$2:$AO$20,W$4+1)</f>
        <v>0</v>
      </c>
    </row>
    <row r="28" spans="1:49" ht="13.5" customHeight="1" x14ac:dyDescent="0.2">
      <c r="A28" s="70" t="s">
        <v>43</v>
      </c>
      <c r="B28" s="63">
        <v>12.7</v>
      </c>
      <c r="C28" s="50">
        <f t="shared" si="0"/>
        <v>11</v>
      </c>
      <c r="D28" s="50">
        <v>0</v>
      </c>
      <c r="E28" s="51"/>
      <c r="F28" s="52"/>
      <c r="G28" s="51"/>
      <c r="H28" s="51"/>
      <c r="I28" s="51"/>
      <c r="J28" s="51"/>
      <c r="K28" s="51"/>
      <c r="L28" s="51"/>
      <c r="M28" s="51"/>
      <c r="N28" s="8">
        <f t="shared" si="1"/>
        <v>0</v>
      </c>
      <c r="O28" s="53"/>
      <c r="P28" s="51"/>
      <c r="Q28" s="51"/>
      <c r="R28" s="51"/>
      <c r="S28" s="51"/>
      <c r="T28" s="51"/>
      <c r="U28" s="51"/>
      <c r="V28" s="51"/>
      <c r="W28" s="53"/>
      <c r="X28" s="54">
        <f t="shared" si="2"/>
        <v>0</v>
      </c>
      <c r="Y28" s="55" t="s">
        <v>17</v>
      </c>
      <c r="Z28" s="56" t="s">
        <v>17</v>
      </c>
      <c r="AA28" s="57">
        <f t="shared" si="5"/>
        <v>0</v>
      </c>
      <c r="AB28" s="64"/>
      <c r="AC28" s="58">
        <f>IF(D28&gt;0,D28,C28)</f>
        <v>11</v>
      </c>
      <c r="AD28" s="59"/>
      <c r="AE28" s="60">
        <f>HLOOKUP($AC28,[1]HH!$A$2:$AO$20,E$4+1)</f>
        <v>1</v>
      </c>
      <c r="AF28" s="60">
        <f>HLOOKUP($AC28,[1]HH!$A$2:$AO$20,F$4+1)</f>
        <v>0</v>
      </c>
      <c r="AG28" s="60">
        <f>HLOOKUP($AC28,[1]HH!$A$2:$AO$20,G$4+1)</f>
        <v>1</v>
      </c>
      <c r="AH28" s="60">
        <f>HLOOKUP($AC28,[1]HH!$A$2:$AO$20,H$4+1)</f>
        <v>0</v>
      </c>
      <c r="AI28" s="60">
        <f>HLOOKUP($AC28,[1]HH!$A$2:$AO$20,I$4+1)</f>
        <v>1</v>
      </c>
      <c r="AJ28" s="60">
        <f>HLOOKUP($AC28,[1]HH!$A$2:$AO$20,J$4+1)</f>
        <v>1</v>
      </c>
      <c r="AK28" s="60">
        <f>HLOOKUP($AC28,[1]HH!$A$2:$AO$20,K$4+1)</f>
        <v>0</v>
      </c>
      <c r="AL28" s="60">
        <f>HLOOKUP($AC28,[1]HH!$A$2:$AO$20,L$4+1)</f>
        <v>1</v>
      </c>
      <c r="AM28" s="60">
        <f>HLOOKUP($AC28,[1]HH!$A$2:$AO$20,M$4+1)</f>
        <v>1</v>
      </c>
      <c r="AN28" s="60"/>
      <c r="AO28" s="60">
        <f>HLOOKUP($AC28,[1]HH!$A$2:$AO$20,O$4+1)</f>
        <v>0</v>
      </c>
      <c r="AP28" s="60">
        <f>HLOOKUP($AC28,[1]HH!$A$2:$AO$20,P$4+1)</f>
        <v>1</v>
      </c>
      <c r="AQ28" s="60">
        <f>HLOOKUP($AC28,[1]HH!$A$2:$AO$20,Q$4+1)</f>
        <v>1</v>
      </c>
      <c r="AR28" s="60">
        <f>HLOOKUP($AC28,[1]HH!$A$2:$AO$20,R$4+1)</f>
        <v>1</v>
      </c>
      <c r="AS28" s="60">
        <f>HLOOKUP($AC28,[1]HH!$A$2:$AO$20,S$4+1)</f>
        <v>0</v>
      </c>
      <c r="AT28" s="60">
        <f>HLOOKUP($AC28,[1]HH!$A$2:$AO$20,T$4+1)</f>
        <v>1</v>
      </c>
      <c r="AU28" s="60">
        <f>HLOOKUP($AC28,[1]HH!$A$2:$AO$20,U$4+1)</f>
        <v>0</v>
      </c>
      <c r="AV28" s="60">
        <f>HLOOKUP($AC28,[1]HH!$A$2:$AO$20,V$4+1)</f>
        <v>1</v>
      </c>
      <c r="AW28" s="60">
        <f>HLOOKUP($AC28,[1]HH!$A$2:$AO$20,W$4+1)</f>
        <v>0</v>
      </c>
    </row>
    <row r="29" spans="1:49" ht="13.5" customHeight="1" x14ac:dyDescent="0.2">
      <c r="A29" s="66" t="s">
        <v>44</v>
      </c>
      <c r="B29" s="63">
        <v>17</v>
      </c>
      <c r="C29" s="50">
        <f t="shared" si="0"/>
        <v>15</v>
      </c>
      <c r="D29" s="50">
        <f t="shared" si="7"/>
        <v>11</v>
      </c>
      <c r="E29" s="51">
        <v>5</v>
      </c>
      <c r="F29" s="52">
        <v>5</v>
      </c>
      <c r="G29" s="51">
        <v>5</v>
      </c>
      <c r="H29" s="51">
        <v>3</v>
      </c>
      <c r="I29" s="51">
        <v>5</v>
      </c>
      <c r="J29" s="51">
        <v>6</v>
      </c>
      <c r="K29" s="51">
        <v>6</v>
      </c>
      <c r="L29" s="51">
        <v>4</v>
      </c>
      <c r="M29" s="51">
        <v>5</v>
      </c>
      <c r="N29" s="8">
        <f t="shared" si="1"/>
        <v>44</v>
      </c>
      <c r="O29" s="53">
        <v>3</v>
      </c>
      <c r="P29" s="51">
        <v>4</v>
      </c>
      <c r="Q29" s="51">
        <v>4</v>
      </c>
      <c r="R29" s="51">
        <v>4</v>
      </c>
      <c r="S29" s="51">
        <v>5</v>
      </c>
      <c r="T29" s="51">
        <v>6</v>
      </c>
      <c r="U29" s="51">
        <v>3</v>
      </c>
      <c r="V29" s="51">
        <v>5</v>
      </c>
      <c r="W29" s="53">
        <v>3</v>
      </c>
      <c r="X29" s="54">
        <f t="shared" si="2"/>
        <v>37</v>
      </c>
      <c r="Y29" s="55">
        <f t="shared" si="3"/>
        <v>81</v>
      </c>
      <c r="Z29" s="56">
        <f t="shared" si="4"/>
        <v>70</v>
      </c>
      <c r="AA29" s="57">
        <f t="shared" si="5"/>
        <v>-1</v>
      </c>
      <c r="AB29" s="64"/>
      <c r="AC29" s="58">
        <f t="shared" si="6"/>
        <v>11</v>
      </c>
      <c r="AD29" s="59">
        <v>1</v>
      </c>
      <c r="AE29" s="60">
        <f>HLOOKUP($AC29,[1]HH!$A$2:$AO$20,E$4+1)</f>
        <v>1</v>
      </c>
      <c r="AF29" s="60">
        <f>HLOOKUP($AC29,[1]HH!$A$2:$AO$20,F$4+1)</f>
        <v>0</v>
      </c>
      <c r="AG29" s="60">
        <f>HLOOKUP($AC29,[1]HH!$A$2:$AO$20,G$4+1)</f>
        <v>1</v>
      </c>
      <c r="AH29" s="60">
        <f>HLOOKUP($AC29,[1]HH!$A$2:$AO$20,H$4+1)</f>
        <v>0</v>
      </c>
      <c r="AI29" s="60">
        <f>HLOOKUP($AC29,[1]HH!$A$2:$AO$20,I$4+1)</f>
        <v>1</v>
      </c>
      <c r="AJ29" s="60">
        <f>HLOOKUP($AC29,[1]HH!$A$2:$AO$20,J$4+1)</f>
        <v>1</v>
      </c>
      <c r="AK29" s="60">
        <f>HLOOKUP($AC29,[1]HH!$A$2:$AO$20,K$4+1)</f>
        <v>0</v>
      </c>
      <c r="AL29" s="60">
        <f>HLOOKUP($AC29,[1]HH!$A$2:$AO$20,L$4+1)</f>
        <v>1</v>
      </c>
      <c r="AM29" s="60">
        <f>HLOOKUP($AC29,[1]HH!$A$2:$AO$20,M$4+1)</f>
        <v>1</v>
      </c>
      <c r="AN29" s="60"/>
      <c r="AO29" s="60">
        <f>HLOOKUP($AC29,[1]HH!$A$2:$AO$20,O$4+1)</f>
        <v>0</v>
      </c>
      <c r="AP29" s="60">
        <f>HLOOKUP($AC29,[1]HH!$A$2:$AO$20,P$4+1)</f>
        <v>1</v>
      </c>
      <c r="AQ29" s="60">
        <f>HLOOKUP($AC29,[1]HH!$A$2:$AO$20,Q$4+1)</f>
        <v>1</v>
      </c>
      <c r="AR29" s="60">
        <f>HLOOKUP($AC29,[1]HH!$A$2:$AO$20,R$4+1)</f>
        <v>1</v>
      </c>
      <c r="AS29" s="60">
        <f>HLOOKUP($AC29,[1]HH!$A$2:$AO$20,S$4+1)</f>
        <v>0</v>
      </c>
      <c r="AT29" s="60">
        <f>HLOOKUP($AC29,[1]HH!$A$2:$AO$20,T$4+1)</f>
        <v>1</v>
      </c>
      <c r="AU29" s="60">
        <f>HLOOKUP($AC29,[1]HH!$A$2:$AO$20,U$4+1)</f>
        <v>0</v>
      </c>
      <c r="AV29" s="60">
        <f>HLOOKUP($AC29,[1]HH!$A$2:$AO$20,V$4+1)</f>
        <v>1</v>
      </c>
      <c r="AW29" s="60">
        <f>HLOOKUP($AC29,[1]HH!$A$2:$AO$20,W$4+1)</f>
        <v>0</v>
      </c>
    </row>
    <row r="30" spans="1:49" ht="13.5" customHeight="1" x14ac:dyDescent="0.2">
      <c r="A30" s="66" t="s">
        <v>45</v>
      </c>
      <c r="B30" s="63">
        <v>15.8</v>
      </c>
      <c r="C30" s="50">
        <f t="shared" si="0"/>
        <v>14</v>
      </c>
      <c r="D30" s="50">
        <v>0</v>
      </c>
      <c r="E30" s="51"/>
      <c r="F30" s="52"/>
      <c r="G30" s="51"/>
      <c r="H30" s="51"/>
      <c r="I30" s="51"/>
      <c r="J30" s="51"/>
      <c r="K30" s="51"/>
      <c r="L30" s="51"/>
      <c r="M30" s="51"/>
      <c r="N30" s="8">
        <f t="shared" si="1"/>
        <v>0</v>
      </c>
      <c r="O30" s="53"/>
      <c r="P30" s="51"/>
      <c r="Q30" s="51"/>
      <c r="R30" s="51"/>
      <c r="S30" s="51"/>
      <c r="T30" s="51"/>
      <c r="U30" s="51"/>
      <c r="V30" s="51"/>
      <c r="W30" s="53"/>
      <c r="X30" s="54">
        <f t="shared" si="2"/>
        <v>0</v>
      </c>
      <c r="Y30" s="55" t="s">
        <v>17</v>
      </c>
      <c r="Z30" s="56" t="s">
        <v>17</v>
      </c>
      <c r="AA30" s="57">
        <f t="shared" si="5"/>
        <v>0</v>
      </c>
      <c r="AB30" s="64"/>
      <c r="AC30" s="58">
        <f t="shared" si="6"/>
        <v>14</v>
      </c>
      <c r="AD30" s="59"/>
      <c r="AE30" s="60">
        <f>HLOOKUP($AC30,[1]HH!$A$2:$AO$20,E$4+1)</f>
        <v>1</v>
      </c>
      <c r="AF30" s="60">
        <f>HLOOKUP($AC30,[1]HH!$A$2:$AO$20,F$4+1)</f>
        <v>1</v>
      </c>
      <c r="AG30" s="60">
        <f>HLOOKUP($AC30,[1]HH!$A$2:$AO$20,G$4+1)</f>
        <v>1</v>
      </c>
      <c r="AH30" s="60">
        <f>HLOOKUP($AC30,[1]HH!$A$2:$AO$20,H$4+1)</f>
        <v>0</v>
      </c>
      <c r="AI30" s="60">
        <f>HLOOKUP($AC30,[1]HH!$A$2:$AO$20,I$4+1)</f>
        <v>1</v>
      </c>
      <c r="AJ30" s="60">
        <f>HLOOKUP($AC30,[1]HH!$A$2:$AO$20,J$4+1)</f>
        <v>1</v>
      </c>
      <c r="AK30" s="60">
        <f>HLOOKUP($AC30,[1]HH!$A$2:$AO$20,K$4+1)</f>
        <v>0</v>
      </c>
      <c r="AL30" s="60">
        <f>HLOOKUP($AC30,[1]HH!$A$2:$AO$20,L$4+1)</f>
        <v>1</v>
      </c>
      <c r="AM30" s="60">
        <f>HLOOKUP($AC30,[1]HH!$A$2:$AO$20,M$4+1)</f>
        <v>1</v>
      </c>
      <c r="AN30" s="60"/>
      <c r="AO30" s="60">
        <f>HLOOKUP($AC30,[1]HH!$A$2:$AO$20,O$4+1)</f>
        <v>0</v>
      </c>
      <c r="AP30" s="60">
        <f>HLOOKUP($AC30,[1]HH!$A$2:$AO$20,P$4+1)</f>
        <v>1</v>
      </c>
      <c r="AQ30" s="60">
        <f>HLOOKUP($AC30,[1]HH!$A$2:$AO$20,Q$4+1)</f>
        <v>1</v>
      </c>
      <c r="AR30" s="60">
        <f>HLOOKUP($AC30,[1]HH!$A$2:$AO$20,R$4+1)</f>
        <v>1</v>
      </c>
      <c r="AS30" s="60">
        <f>HLOOKUP($AC30,[1]HH!$A$2:$AO$20,S$4+1)</f>
        <v>1</v>
      </c>
      <c r="AT30" s="60">
        <f>HLOOKUP($AC30,[1]HH!$A$2:$AO$20,T$4+1)</f>
        <v>1</v>
      </c>
      <c r="AU30" s="60">
        <f>HLOOKUP($AC30,[1]HH!$A$2:$AO$20,U$4+1)</f>
        <v>0</v>
      </c>
      <c r="AV30" s="60">
        <f>HLOOKUP($AC30,[1]HH!$A$2:$AO$20,V$4+1)</f>
        <v>1</v>
      </c>
      <c r="AW30" s="60">
        <f>HLOOKUP($AC30,[1]HH!$A$2:$AO$20,W$4+1)</f>
        <v>1</v>
      </c>
    </row>
    <row r="31" spans="1:49" ht="13.5" customHeight="1" x14ac:dyDescent="0.2">
      <c r="A31" s="66" t="s">
        <v>46</v>
      </c>
      <c r="B31" s="63">
        <v>9</v>
      </c>
      <c r="C31" s="50">
        <f t="shared" si="0"/>
        <v>7</v>
      </c>
      <c r="D31" s="50">
        <f t="shared" si="7"/>
        <v>3</v>
      </c>
      <c r="E31" s="51">
        <v>4</v>
      </c>
      <c r="F31" s="52">
        <v>4</v>
      </c>
      <c r="G31" s="51">
        <v>5</v>
      </c>
      <c r="H31" s="51">
        <v>4</v>
      </c>
      <c r="I31" s="51">
        <v>3</v>
      </c>
      <c r="J31" s="51">
        <v>5</v>
      </c>
      <c r="K31" s="51">
        <v>3</v>
      </c>
      <c r="L31" s="51">
        <v>4</v>
      </c>
      <c r="M31" s="51">
        <v>4</v>
      </c>
      <c r="N31" s="8">
        <f t="shared" si="1"/>
        <v>36</v>
      </c>
      <c r="O31" s="53">
        <v>3</v>
      </c>
      <c r="P31" s="51">
        <v>5</v>
      </c>
      <c r="Q31" s="51">
        <v>4</v>
      </c>
      <c r="R31" s="51">
        <v>5</v>
      </c>
      <c r="S31" s="51">
        <v>4</v>
      </c>
      <c r="T31" s="51">
        <v>5</v>
      </c>
      <c r="U31" s="51">
        <v>2</v>
      </c>
      <c r="V31" s="51">
        <v>8</v>
      </c>
      <c r="W31" s="53">
        <v>5</v>
      </c>
      <c r="X31" s="54">
        <f t="shared" si="2"/>
        <v>41</v>
      </c>
      <c r="Y31" s="55">
        <f t="shared" si="3"/>
        <v>77</v>
      </c>
      <c r="Z31" s="56">
        <f t="shared" si="4"/>
        <v>74</v>
      </c>
      <c r="AA31" s="57">
        <f t="shared" si="5"/>
        <v>3</v>
      </c>
      <c r="AB31" s="64"/>
      <c r="AC31" s="58">
        <f t="shared" si="6"/>
        <v>3</v>
      </c>
      <c r="AD31" s="59">
        <v>4</v>
      </c>
      <c r="AE31" s="60">
        <f>HLOOKUP($AC31,[1]HH!$A$2:$AO$20,E$4+1)</f>
        <v>0</v>
      </c>
      <c r="AF31" s="60">
        <f>HLOOKUP($AC31,[1]HH!$A$2:$AO$20,F$4+1)</f>
        <v>0</v>
      </c>
      <c r="AG31" s="60">
        <f>HLOOKUP($AC31,[1]HH!$A$2:$AO$20,G$4+1)</f>
        <v>0</v>
      </c>
      <c r="AH31" s="60">
        <f>HLOOKUP($AC31,[1]HH!$A$2:$AO$20,H$4+1)</f>
        <v>0</v>
      </c>
      <c r="AI31" s="60">
        <f>HLOOKUP($AC31,[1]HH!$A$2:$AO$20,I$4+1)</f>
        <v>1</v>
      </c>
      <c r="AJ31" s="60">
        <f>HLOOKUP($AC31,[1]HH!$A$2:$AO$20,J$4+1)</f>
        <v>0</v>
      </c>
      <c r="AK31" s="60">
        <f>HLOOKUP($AC31,[1]HH!$A$2:$AO$20,K$4+1)</f>
        <v>0</v>
      </c>
      <c r="AL31" s="60">
        <f>HLOOKUP($AC31,[1]HH!$A$2:$AO$20,L$4+1)</f>
        <v>0</v>
      </c>
      <c r="AM31" s="60">
        <f>HLOOKUP($AC31,[1]HH!$A$2:$AO$20,M$4+1)</f>
        <v>1</v>
      </c>
      <c r="AN31" s="60"/>
      <c r="AO31" s="60">
        <f>HLOOKUP($AC31,[1]HH!$A$2:$AO$20,O$4+1)</f>
        <v>0</v>
      </c>
      <c r="AP31" s="60">
        <f>HLOOKUP($AC31,[1]HH!$A$2:$AO$20,P$4+1)</f>
        <v>0</v>
      </c>
      <c r="AQ31" s="60">
        <f>HLOOKUP($AC31,[1]HH!$A$2:$AO$20,Q$4+1)</f>
        <v>0</v>
      </c>
      <c r="AR31" s="60">
        <f>HLOOKUP($AC31,[1]HH!$A$2:$AO$20,R$4+1)</f>
        <v>0</v>
      </c>
      <c r="AS31" s="60">
        <f>HLOOKUP($AC31,[1]HH!$A$2:$AO$20,S$4+1)</f>
        <v>0</v>
      </c>
      <c r="AT31" s="60">
        <f>HLOOKUP($AC31,[1]HH!$A$2:$AO$20,T$4+1)</f>
        <v>0</v>
      </c>
      <c r="AU31" s="60">
        <f>HLOOKUP($AC31,[1]HH!$A$2:$AO$20,U$4+1)</f>
        <v>0</v>
      </c>
      <c r="AV31" s="60">
        <f>HLOOKUP($AC31,[1]HH!$A$2:$AO$20,V$4+1)</f>
        <v>1</v>
      </c>
      <c r="AW31" s="60">
        <f>HLOOKUP($AC31,[1]HH!$A$2:$AO$20,W$4+1)</f>
        <v>0</v>
      </c>
    </row>
    <row r="32" spans="1:49" ht="13.5" customHeight="1" x14ac:dyDescent="0.2">
      <c r="A32" s="62" t="s">
        <v>47</v>
      </c>
      <c r="B32" s="63">
        <v>16.8</v>
      </c>
      <c r="C32" s="50">
        <f t="shared" si="0"/>
        <v>15</v>
      </c>
      <c r="D32" s="50">
        <f t="shared" si="7"/>
        <v>11</v>
      </c>
      <c r="E32" s="51">
        <v>5</v>
      </c>
      <c r="F32" s="52">
        <v>6</v>
      </c>
      <c r="G32" s="51">
        <v>6</v>
      </c>
      <c r="H32" s="51">
        <v>3</v>
      </c>
      <c r="I32" s="51">
        <v>6</v>
      </c>
      <c r="J32" s="51">
        <v>5</v>
      </c>
      <c r="K32" s="51">
        <v>4</v>
      </c>
      <c r="L32" s="51">
        <v>4</v>
      </c>
      <c r="M32" s="51">
        <v>5</v>
      </c>
      <c r="N32" s="8">
        <f t="shared" si="1"/>
        <v>44</v>
      </c>
      <c r="O32" s="53">
        <v>5</v>
      </c>
      <c r="P32" s="51">
        <v>6</v>
      </c>
      <c r="Q32" s="51">
        <v>4</v>
      </c>
      <c r="R32" s="51">
        <v>6</v>
      </c>
      <c r="S32" s="51">
        <v>4</v>
      </c>
      <c r="T32" s="51">
        <v>5</v>
      </c>
      <c r="U32" s="51">
        <v>3</v>
      </c>
      <c r="V32" s="51">
        <v>6</v>
      </c>
      <c r="W32" s="53">
        <v>5</v>
      </c>
      <c r="X32" s="54">
        <f t="shared" si="2"/>
        <v>44</v>
      </c>
      <c r="Y32" s="55">
        <f t="shared" si="3"/>
        <v>88</v>
      </c>
      <c r="Z32" s="56">
        <f t="shared" si="4"/>
        <v>77</v>
      </c>
      <c r="AA32" s="57">
        <f t="shared" si="5"/>
        <v>6</v>
      </c>
      <c r="AB32" s="64"/>
      <c r="AC32" s="58">
        <f t="shared" si="6"/>
        <v>11</v>
      </c>
      <c r="AD32" s="59">
        <v>3</v>
      </c>
      <c r="AE32" s="60">
        <f>HLOOKUP($AC32,[1]HH!$A$2:$AO$20,E$4+1)</f>
        <v>1</v>
      </c>
      <c r="AF32" s="60">
        <f>HLOOKUP($AC32,[1]HH!$A$2:$AO$20,F$4+1)</f>
        <v>0</v>
      </c>
      <c r="AG32" s="60">
        <f>HLOOKUP($AC32,[1]HH!$A$2:$AO$20,G$4+1)</f>
        <v>1</v>
      </c>
      <c r="AH32" s="60">
        <f>HLOOKUP($AC32,[1]HH!$A$2:$AO$20,H$4+1)</f>
        <v>0</v>
      </c>
      <c r="AI32" s="60">
        <f>HLOOKUP($AC32,[1]HH!$A$2:$AO$20,I$4+1)</f>
        <v>1</v>
      </c>
      <c r="AJ32" s="60">
        <f>HLOOKUP($AC32,[1]HH!$A$2:$AO$20,J$4+1)</f>
        <v>1</v>
      </c>
      <c r="AK32" s="60">
        <f>HLOOKUP($AC32,[1]HH!$A$2:$AO$20,K$4+1)</f>
        <v>0</v>
      </c>
      <c r="AL32" s="60">
        <f>HLOOKUP($AC32,[1]HH!$A$2:$AO$20,L$4+1)</f>
        <v>1</v>
      </c>
      <c r="AM32" s="60">
        <f>HLOOKUP($AC32,[1]HH!$A$2:$AO$20,M$4+1)</f>
        <v>1</v>
      </c>
      <c r="AN32" s="60"/>
      <c r="AO32" s="60">
        <f>HLOOKUP($AC32,[1]HH!$A$2:$AO$20,O$4+1)</f>
        <v>0</v>
      </c>
      <c r="AP32" s="60">
        <f>HLOOKUP($AC32,[1]HH!$A$2:$AO$20,P$4+1)</f>
        <v>1</v>
      </c>
      <c r="AQ32" s="60">
        <f>HLOOKUP($AC32,[1]HH!$A$2:$AO$20,Q$4+1)</f>
        <v>1</v>
      </c>
      <c r="AR32" s="60">
        <f>HLOOKUP($AC32,[1]HH!$A$2:$AO$20,R$4+1)</f>
        <v>1</v>
      </c>
      <c r="AS32" s="60">
        <f>HLOOKUP($AC32,[1]HH!$A$2:$AO$20,S$4+1)</f>
        <v>0</v>
      </c>
      <c r="AT32" s="60">
        <f>HLOOKUP($AC32,[1]HH!$A$2:$AO$20,T$4+1)</f>
        <v>1</v>
      </c>
      <c r="AU32" s="60">
        <f>HLOOKUP($AC32,[1]HH!$A$2:$AO$20,U$4+1)</f>
        <v>0</v>
      </c>
      <c r="AV32" s="60">
        <f>HLOOKUP($AC32,[1]HH!$A$2:$AO$20,V$4+1)</f>
        <v>1</v>
      </c>
      <c r="AW32" s="60">
        <f>HLOOKUP($AC32,[1]HH!$A$2:$AO$20,W$4+1)</f>
        <v>0</v>
      </c>
    </row>
    <row r="33" spans="1:49" ht="13.5" customHeight="1" x14ac:dyDescent="0.2">
      <c r="A33" s="62" t="s">
        <v>48</v>
      </c>
      <c r="B33" s="63">
        <v>13.4</v>
      </c>
      <c r="C33" s="50">
        <f t="shared" si="0"/>
        <v>12</v>
      </c>
      <c r="D33" s="50">
        <v>0</v>
      </c>
      <c r="E33" s="51">
        <v>5</v>
      </c>
      <c r="F33" s="52">
        <v>5</v>
      </c>
      <c r="G33" s="51">
        <v>5</v>
      </c>
      <c r="H33" s="51">
        <v>3</v>
      </c>
      <c r="I33" s="51">
        <v>5</v>
      </c>
      <c r="J33" s="51">
        <v>6</v>
      </c>
      <c r="K33" s="51">
        <v>3</v>
      </c>
      <c r="L33" s="51">
        <v>4</v>
      </c>
      <c r="M33" s="51">
        <v>6</v>
      </c>
      <c r="N33" s="8">
        <f t="shared" si="1"/>
        <v>42</v>
      </c>
      <c r="O33" s="53">
        <v>4</v>
      </c>
      <c r="P33" s="51">
        <v>6</v>
      </c>
      <c r="Q33" s="51">
        <v>6</v>
      </c>
      <c r="R33" s="51">
        <v>5</v>
      </c>
      <c r="S33" s="51">
        <v>4</v>
      </c>
      <c r="T33" s="51">
        <v>5</v>
      </c>
      <c r="U33" s="51">
        <v>3</v>
      </c>
      <c r="V33" s="51">
        <v>5</v>
      </c>
      <c r="W33" s="53">
        <v>5</v>
      </c>
      <c r="X33" s="54">
        <f t="shared" si="2"/>
        <v>43</v>
      </c>
      <c r="Y33" s="55">
        <f t="shared" si="3"/>
        <v>85</v>
      </c>
      <c r="Z33" s="56">
        <f t="shared" si="4"/>
        <v>73</v>
      </c>
      <c r="AA33" s="57">
        <f t="shared" si="5"/>
        <v>2</v>
      </c>
      <c r="AB33" s="64"/>
      <c r="AC33" s="58">
        <f t="shared" si="6"/>
        <v>12</v>
      </c>
      <c r="AD33" s="59">
        <v>4</v>
      </c>
      <c r="AE33" s="60">
        <f>HLOOKUP($AC33,[1]HH!$A$2:$AO$20,E$4+1)</f>
        <v>1</v>
      </c>
      <c r="AF33" s="60">
        <f>HLOOKUP($AC33,[1]HH!$A$2:$AO$20,F$4+1)</f>
        <v>0</v>
      </c>
      <c r="AG33" s="60">
        <f>HLOOKUP($AC33,[1]HH!$A$2:$AO$20,G$4+1)</f>
        <v>1</v>
      </c>
      <c r="AH33" s="60">
        <f>HLOOKUP($AC33,[1]HH!$A$2:$AO$20,H$4+1)</f>
        <v>0</v>
      </c>
      <c r="AI33" s="60">
        <f>HLOOKUP($AC33,[1]HH!$A$2:$AO$20,I$4+1)</f>
        <v>1</v>
      </c>
      <c r="AJ33" s="60">
        <f>HLOOKUP($AC33,[1]HH!$A$2:$AO$20,J$4+1)</f>
        <v>1</v>
      </c>
      <c r="AK33" s="60">
        <f>HLOOKUP($AC33,[1]HH!$A$2:$AO$20,K$4+1)</f>
        <v>0</v>
      </c>
      <c r="AL33" s="60">
        <f>HLOOKUP($AC33,[1]HH!$A$2:$AO$20,L$4+1)</f>
        <v>1</v>
      </c>
      <c r="AM33" s="60">
        <f>HLOOKUP($AC33,[1]HH!$A$2:$AO$20,M$4+1)</f>
        <v>1</v>
      </c>
      <c r="AN33" s="60"/>
      <c r="AO33" s="60">
        <f>HLOOKUP($AC33,[1]HH!$A$2:$AO$20,O$4+1)</f>
        <v>0</v>
      </c>
      <c r="AP33" s="60">
        <f>HLOOKUP($AC33,[1]HH!$A$2:$AO$20,P$4+1)</f>
        <v>1</v>
      </c>
      <c r="AQ33" s="60">
        <f>HLOOKUP($AC33,[1]HH!$A$2:$AO$20,Q$4+1)</f>
        <v>1</v>
      </c>
      <c r="AR33" s="60">
        <f>HLOOKUP($AC33,[1]HH!$A$2:$AO$20,R$4+1)</f>
        <v>1</v>
      </c>
      <c r="AS33" s="60">
        <f>HLOOKUP($AC33,[1]HH!$A$2:$AO$20,S$4+1)</f>
        <v>1</v>
      </c>
      <c r="AT33" s="60">
        <f>HLOOKUP($AC33,[1]HH!$A$2:$AO$20,T$4+1)</f>
        <v>1</v>
      </c>
      <c r="AU33" s="60">
        <f>HLOOKUP($AC33,[1]HH!$A$2:$AO$20,U$4+1)</f>
        <v>0</v>
      </c>
      <c r="AV33" s="60">
        <f>HLOOKUP($AC33,[1]HH!$A$2:$AO$20,V$4+1)</f>
        <v>1</v>
      </c>
      <c r="AW33" s="60">
        <f>HLOOKUP($AC33,[1]HH!$A$2:$AO$20,W$4+1)</f>
        <v>0</v>
      </c>
    </row>
    <row r="34" spans="1:49" ht="13.5" customHeight="1" x14ac:dyDescent="0.2">
      <c r="A34" s="66" t="s">
        <v>49</v>
      </c>
      <c r="B34" s="63">
        <v>28.7</v>
      </c>
      <c r="C34" s="50">
        <f t="shared" si="0"/>
        <v>28</v>
      </c>
      <c r="D34" s="50">
        <f t="shared" si="7"/>
        <v>23</v>
      </c>
      <c r="E34" s="51"/>
      <c r="F34" s="52"/>
      <c r="G34" s="51"/>
      <c r="H34" s="51"/>
      <c r="I34" s="51"/>
      <c r="J34" s="51"/>
      <c r="K34" s="51"/>
      <c r="L34" s="51"/>
      <c r="M34" s="51"/>
      <c r="N34" s="8">
        <f t="shared" si="1"/>
        <v>0</v>
      </c>
      <c r="O34" s="53"/>
      <c r="P34" s="51"/>
      <c r="Q34" s="51"/>
      <c r="R34" s="51"/>
      <c r="S34" s="51"/>
      <c r="T34" s="51"/>
      <c r="U34" s="51"/>
      <c r="V34" s="51"/>
      <c r="W34" s="53"/>
      <c r="X34" s="54">
        <f t="shared" si="2"/>
        <v>0</v>
      </c>
      <c r="Y34" s="55" t="s">
        <v>17</v>
      </c>
      <c r="Z34" s="56" t="s">
        <v>17</v>
      </c>
      <c r="AA34" s="57">
        <f t="shared" si="5"/>
        <v>0</v>
      </c>
      <c r="AB34" s="64"/>
      <c r="AC34" s="58">
        <f t="shared" si="6"/>
        <v>23</v>
      </c>
      <c r="AD34" s="59"/>
      <c r="AE34" s="60">
        <f>HLOOKUP($AC34,[1]HH!$A$2:$AO$20,E$4+1)</f>
        <v>1</v>
      </c>
      <c r="AF34" s="60">
        <f>HLOOKUP($AC34,[1]HH!$A$2:$AO$20,F$4+1)</f>
        <v>1</v>
      </c>
      <c r="AG34" s="60">
        <f>HLOOKUP($AC34,[1]HH!$A$2:$AO$20,G$4+1)</f>
        <v>1</v>
      </c>
      <c r="AH34" s="60">
        <f>HLOOKUP($AC34,[1]HH!$A$2:$AO$20,H$4+1)</f>
        <v>1</v>
      </c>
      <c r="AI34" s="60">
        <f>HLOOKUP($AC34,[1]HH!$A$2:$AO$20,I$4+1)</f>
        <v>2</v>
      </c>
      <c r="AJ34" s="60">
        <f>HLOOKUP($AC34,[1]HH!$A$2:$AO$20,J$4+1)</f>
        <v>2</v>
      </c>
      <c r="AK34" s="60">
        <f>HLOOKUP($AC34,[1]HH!$A$2:$AO$20,K$4+1)</f>
        <v>1</v>
      </c>
      <c r="AL34" s="60">
        <f>HLOOKUP($AC34,[1]HH!$A$2:$AO$20,L$4+1)</f>
        <v>1</v>
      </c>
      <c r="AM34" s="60">
        <f>HLOOKUP($AC34,[1]HH!$A$2:$AO$20,M$4+1)</f>
        <v>2</v>
      </c>
      <c r="AN34" s="60"/>
      <c r="AO34" s="60">
        <f>HLOOKUP($AC34,[1]HH!$A$2:$AO$20,O$4+1)</f>
        <v>1</v>
      </c>
      <c r="AP34" s="60">
        <f>HLOOKUP($AC34,[1]HH!$A$2:$AO$20,P$4+1)</f>
        <v>1</v>
      </c>
      <c r="AQ34" s="60">
        <f>HLOOKUP($AC34,[1]HH!$A$2:$AO$20,Q$4+1)</f>
        <v>1</v>
      </c>
      <c r="AR34" s="60">
        <f>HLOOKUP($AC34,[1]HH!$A$2:$AO$20,R$4+1)</f>
        <v>2</v>
      </c>
      <c r="AS34" s="60">
        <f>HLOOKUP($AC34,[1]HH!$A$2:$AO$20,S$4+1)</f>
        <v>1</v>
      </c>
      <c r="AT34" s="60">
        <f>HLOOKUP($AC34,[1]HH!$A$2:$AO$20,T$4+1)</f>
        <v>1</v>
      </c>
      <c r="AU34" s="60">
        <f>HLOOKUP($AC34,[1]HH!$A$2:$AO$20,U$4+1)</f>
        <v>1</v>
      </c>
      <c r="AV34" s="60">
        <f>HLOOKUP($AC34,[1]HH!$A$2:$AO$20,V$4+1)</f>
        <v>2</v>
      </c>
      <c r="AW34" s="60">
        <f>HLOOKUP($AC34,[1]HH!$A$2:$AO$20,W$4+1)</f>
        <v>1</v>
      </c>
    </row>
    <row r="35" spans="1:49" ht="13.5" customHeight="1" x14ac:dyDescent="0.2">
      <c r="A35" s="66" t="s">
        <v>50</v>
      </c>
      <c r="B35" s="63">
        <v>16.100000000000001</v>
      </c>
      <c r="C35" s="50">
        <f t="shared" si="0"/>
        <v>14</v>
      </c>
      <c r="D35" s="50">
        <v>0</v>
      </c>
      <c r="E35" s="51">
        <v>5</v>
      </c>
      <c r="F35" s="52">
        <v>4</v>
      </c>
      <c r="G35" s="51">
        <v>7</v>
      </c>
      <c r="H35" s="51">
        <v>3</v>
      </c>
      <c r="I35" s="51">
        <v>4</v>
      </c>
      <c r="J35" s="51">
        <v>6</v>
      </c>
      <c r="K35" s="51">
        <v>5</v>
      </c>
      <c r="L35" s="51">
        <v>5</v>
      </c>
      <c r="M35" s="51">
        <v>5</v>
      </c>
      <c r="N35" s="8">
        <f t="shared" si="1"/>
        <v>44</v>
      </c>
      <c r="O35" s="53">
        <v>4</v>
      </c>
      <c r="P35" s="51">
        <v>6</v>
      </c>
      <c r="Q35" s="51">
        <v>5</v>
      </c>
      <c r="R35" s="51">
        <v>6</v>
      </c>
      <c r="S35" s="51">
        <v>6</v>
      </c>
      <c r="T35" s="51">
        <v>6</v>
      </c>
      <c r="U35" s="51">
        <v>4</v>
      </c>
      <c r="V35" s="51">
        <v>7</v>
      </c>
      <c r="W35" s="53">
        <v>4</v>
      </c>
      <c r="X35" s="54">
        <f t="shared" si="2"/>
        <v>48</v>
      </c>
      <c r="Y35" s="55">
        <f t="shared" si="3"/>
        <v>92</v>
      </c>
      <c r="Z35" s="56">
        <f t="shared" si="4"/>
        <v>78</v>
      </c>
      <c r="AA35" s="57">
        <f t="shared" si="5"/>
        <v>7</v>
      </c>
      <c r="AB35" s="64"/>
      <c r="AC35" s="58">
        <f t="shared" si="6"/>
        <v>14</v>
      </c>
      <c r="AD35" s="59">
        <v>2</v>
      </c>
      <c r="AE35" s="60">
        <f>HLOOKUP($AC35,[1]HH!$A$2:$AO$20,E$4+1)</f>
        <v>1</v>
      </c>
      <c r="AF35" s="60">
        <f>HLOOKUP($AC35,[1]HH!$A$2:$AO$20,F$4+1)</f>
        <v>1</v>
      </c>
      <c r="AG35" s="60">
        <f>HLOOKUP($AC35,[1]HH!$A$2:$AO$20,G$4+1)</f>
        <v>1</v>
      </c>
      <c r="AH35" s="60">
        <f>HLOOKUP($AC35,[1]HH!$A$2:$AO$20,H$4+1)</f>
        <v>0</v>
      </c>
      <c r="AI35" s="60">
        <f>HLOOKUP($AC35,[1]HH!$A$2:$AO$20,I$4+1)</f>
        <v>1</v>
      </c>
      <c r="AJ35" s="60">
        <f>HLOOKUP($AC35,[1]HH!$A$2:$AO$20,J$4+1)</f>
        <v>1</v>
      </c>
      <c r="AK35" s="60">
        <f>HLOOKUP($AC35,[1]HH!$A$2:$AO$20,K$4+1)</f>
        <v>0</v>
      </c>
      <c r="AL35" s="60">
        <f>HLOOKUP($AC35,[1]HH!$A$2:$AO$20,L$4+1)</f>
        <v>1</v>
      </c>
      <c r="AM35" s="60">
        <f>HLOOKUP($AC35,[1]HH!$A$2:$AO$20,M$4+1)</f>
        <v>1</v>
      </c>
      <c r="AN35" s="60"/>
      <c r="AO35" s="60">
        <f>HLOOKUP($AC35,[1]HH!$A$2:$AO$20,O$4+1)</f>
        <v>0</v>
      </c>
      <c r="AP35" s="60">
        <f>HLOOKUP($AC35,[1]HH!$A$2:$AO$20,P$4+1)</f>
        <v>1</v>
      </c>
      <c r="AQ35" s="60">
        <f>HLOOKUP($AC35,[1]HH!$A$2:$AO$20,Q$4+1)</f>
        <v>1</v>
      </c>
      <c r="AR35" s="60">
        <f>HLOOKUP($AC35,[1]HH!$A$2:$AO$20,R$4+1)</f>
        <v>1</v>
      </c>
      <c r="AS35" s="60">
        <f>HLOOKUP($AC35,[1]HH!$A$2:$AO$20,S$4+1)</f>
        <v>1</v>
      </c>
      <c r="AT35" s="60">
        <f>HLOOKUP($AC35,[1]HH!$A$2:$AO$20,T$4+1)</f>
        <v>1</v>
      </c>
      <c r="AU35" s="60">
        <f>HLOOKUP($AC35,[1]HH!$A$2:$AO$20,U$4+1)</f>
        <v>0</v>
      </c>
      <c r="AV35" s="60">
        <f>HLOOKUP($AC35,[1]HH!$A$2:$AO$20,V$4+1)</f>
        <v>1</v>
      </c>
      <c r="AW35" s="60">
        <f>HLOOKUP($AC35,[1]HH!$A$2:$AO$20,W$4+1)</f>
        <v>1</v>
      </c>
    </row>
    <row r="36" spans="1:49" ht="13.5" customHeight="1" x14ac:dyDescent="0.2">
      <c r="A36" s="71" t="s">
        <v>51</v>
      </c>
      <c r="B36" s="36"/>
      <c r="C36" s="37"/>
      <c r="D36" s="38"/>
      <c r="E36" s="72"/>
      <c r="F36" s="73"/>
      <c r="G36" s="72"/>
      <c r="H36" s="72"/>
      <c r="I36" s="72"/>
      <c r="J36" s="72"/>
      <c r="K36" s="72"/>
      <c r="L36" s="72"/>
      <c r="M36" s="72"/>
      <c r="N36" s="74"/>
      <c r="O36" s="72"/>
      <c r="P36" s="72"/>
      <c r="Q36" s="72"/>
      <c r="R36" s="75"/>
      <c r="S36" s="72"/>
      <c r="T36" s="72"/>
      <c r="U36" s="72"/>
      <c r="V36" s="72"/>
      <c r="W36" s="72"/>
      <c r="X36" s="43"/>
      <c r="Y36" s="44"/>
      <c r="Z36" s="44"/>
      <c r="AA36" s="45"/>
      <c r="AB36" s="46"/>
      <c r="AC36" s="33"/>
      <c r="AD36" s="47"/>
    </row>
    <row r="37" spans="1:49" s="88" customFormat="1" ht="13.5" customHeight="1" x14ac:dyDescent="0.2">
      <c r="A37" s="77" t="s">
        <v>52</v>
      </c>
      <c r="B37" s="78"/>
      <c r="C37" s="79"/>
      <c r="D37" s="80"/>
      <c r="E37" s="81"/>
      <c r="F37" s="82"/>
      <c r="G37" s="82"/>
      <c r="H37" s="82"/>
      <c r="I37" s="82"/>
      <c r="J37" s="82"/>
      <c r="K37" s="82"/>
      <c r="L37" s="82"/>
      <c r="M37" s="82"/>
      <c r="N37" s="82"/>
      <c r="O37" s="83"/>
      <c r="P37" s="82"/>
      <c r="Q37" s="82"/>
      <c r="R37" s="82"/>
      <c r="S37" s="82"/>
      <c r="T37" s="84"/>
      <c r="U37" s="82"/>
      <c r="V37" s="82"/>
      <c r="W37" s="82"/>
      <c r="X37" s="82"/>
      <c r="Y37" s="82"/>
      <c r="Z37" s="85"/>
      <c r="AA37" s="86"/>
      <c r="AB37" s="64"/>
      <c r="AC37" s="76"/>
      <c r="AD37" s="87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</row>
    <row r="38" spans="1:49" s="88" customFormat="1" ht="13.5" customHeight="1" x14ac:dyDescent="0.2">
      <c r="A38" s="89" t="s">
        <v>53</v>
      </c>
      <c r="B38" s="90"/>
      <c r="C38" s="79"/>
      <c r="D38" s="80"/>
      <c r="E38" s="81"/>
      <c r="F38" s="82"/>
      <c r="G38" s="82"/>
      <c r="H38" s="82"/>
      <c r="I38" s="82"/>
      <c r="J38" s="82"/>
      <c r="K38" s="82"/>
      <c r="L38" s="82"/>
      <c r="M38" s="82"/>
      <c r="N38" s="82"/>
      <c r="O38" s="83"/>
      <c r="P38" s="82"/>
      <c r="Q38" s="82"/>
      <c r="R38" s="82"/>
      <c r="S38" s="82"/>
      <c r="T38" s="84"/>
      <c r="U38" s="82"/>
      <c r="V38" s="82"/>
      <c r="W38" s="82"/>
      <c r="X38" s="82"/>
      <c r="Y38" s="82"/>
      <c r="Z38" s="85"/>
      <c r="AA38" s="86"/>
      <c r="AB38" s="64"/>
      <c r="AC38" s="76"/>
      <c r="AD38" s="87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</row>
    <row r="39" spans="1:49" ht="13.5" customHeight="1" x14ac:dyDescent="0.2">
      <c r="A39" s="64" t="s">
        <v>54</v>
      </c>
      <c r="B39" s="91"/>
      <c r="C39" s="79"/>
      <c r="D39" s="80"/>
      <c r="E39" s="81"/>
      <c r="F39" s="82"/>
      <c r="G39" s="82"/>
      <c r="H39" s="82"/>
      <c r="I39" s="82"/>
      <c r="J39" s="82"/>
      <c r="K39" s="82"/>
      <c r="L39" s="82"/>
      <c r="M39" s="82"/>
      <c r="N39" s="82"/>
      <c r="O39" s="83"/>
      <c r="P39" s="82"/>
      <c r="Q39" s="82"/>
      <c r="R39" s="82"/>
      <c r="S39" s="82"/>
      <c r="T39" s="84"/>
      <c r="U39" s="82"/>
      <c r="V39" s="82"/>
      <c r="W39" s="82"/>
      <c r="X39" s="82"/>
      <c r="Y39" s="82"/>
      <c r="Z39" s="85"/>
      <c r="AA39" s="86"/>
      <c r="AB39" s="64"/>
    </row>
    <row r="40" spans="1:49" ht="13.5" customHeight="1" x14ac:dyDescent="0.2">
      <c r="A40" s="64" t="s">
        <v>55</v>
      </c>
      <c r="B40" s="92"/>
      <c r="C40" s="79"/>
      <c r="D40" s="80"/>
      <c r="E40" s="81"/>
      <c r="F40" s="82"/>
      <c r="G40" s="82"/>
      <c r="H40" s="82"/>
      <c r="I40" s="82"/>
      <c r="J40" s="82"/>
      <c r="K40" s="82"/>
      <c r="L40" s="82"/>
      <c r="M40" s="82"/>
      <c r="N40" s="82"/>
      <c r="O40" s="83"/>
      <c r="P40" s="82"/>
      <c r="Q40" s="82"/>
      <c r="R40" s="82"/>
      <c r="S40" s="82"/>
      <c r="T40" s="84"/>
      <c r="U40" s="82"/>
      <c r="V40" s="82"/>
      <c r="W40" s="82"/>
      <c r="X40" s="82"/>
      <c r="Y40" s="82"/>
      <c r="Z40" s="85"/>
      <c r="AA40" s="86"/>
      <c r="AB40" s="64"/>
    </row>
  </sheetData>
  <conditionalFormatting sqref="AA41:AA1048576">
    <cfRule type="cellIs" priority="242" stopIfTrue="1" operator="lessThan">
      <formula>-12</formula>
    </cfRule>
  </conditionalFormatting>
  <conditionalFormatting sqref="AC22:AD30 AC31:AC35 AC5:AD14 AC18:AD20 AD16:AD17">
    <cfRule type="expression" priority="239">
      <formula>IF(D5=0,AC5=C5,AC5=C5)</formula>
    </cfRule>
  </conditionalFormatting>
  <conditionalFormatting sqref="AC5:AC6">
    <cfRule type="expression" priority="238">
      <formula>IF(D31=0,AC30=C31,AC30=C31)</formula>
    </cfRule>
  </conditionalFormatting>
  <conditionalFormatting sqref="S16:S20 S22:S35 P5:W14 G5:L14 E5:E14">
    <cfRule type="cellIs" priority="237" stopIfTrue="1" operator="equal">
      <formula>E$3+2</formula>
    </cfRule>
  </conditionalFormatting>
  <conditionalFormatting sqref="Q16:Q20 Q22:Q35">
    <cfRule type="cellIs" priority="233" stopIfTrue="1" operator="equal">
      <formula>Q$3+2</formula>
    </cfRule>
  </conditionalFormatting>
  <conditionalFormatting sqref="P16:P20 P22:P35">
    <cfRule type="cellIs" priority="229" stopIfTrue="1" operator="equal">
      <formula>P$3+2</formula>
    </cfRule>
  </conditionalFormatting>
  <conditionalFormatting sqref="R16:R20 R22:R35">
    <cfRule type="cellIs" priority="225" stopIfTrue="1" operator="equal">
      <formula>R$3+2</formula>
    </cfRule>
  </conditionalFormatting>
  <conditionalFormatting sqref="M16:M20 M22:M35 M5:M14">
    <cfRule type="cellIs" priority="219" operator="equal">
      <formula>M$3+2</formula>
    </cfRule>
  </conditionalFormatting>
  <conditionalFormatting sqref="G16:G20 G22:G35">
    <cfRule type="cellIs" priority="213" stopIfTrue="1" operator="equal">
      <formula>G$3+2</formula>
    </cfRule>
  </conditionalFormatting>
  <conditionalFormatting sqref="G16:G20 G22:G35 G5:G14">
    <cfRule type="cellIs" priority="210" operator="equal">
      <formula>0</formula>
    </cfRule>
  </conditionalFormatting>
  <conditionalFormatting sqref="H16:H20 H22:H35">
    <cfRule type="cellIs" priority="208" stopIfTrue="1" operator="equal">
      <formula>H$3+2</formula>
    </cfRule>
  </conditionalFormatting>
  <conditionalFormatting sqref="I16:I20 I22:I35">
    <cfRule type="cellIs" priority="204" stopIfTrue="1" operator="equal">
      <formula>I$3+2</formula>
    </cfRule>
  </conditionalFormatting>
  <conditionalFormatting sqref="J16:J20 J22:J35">
    <cfRule type="cellIs" priority="200" stopIfTrue="1" operator="equal">
      <formula>J$3+2</formula>
    </cfRule>
  </conditionalFormatting>
  <conditionalFormatting sqref="K16:K20 K22:K35">
    <cfRule type="cellIs" priority="199" stopIfTrue="1" operator="equal">
      <formula>K$3+2</formula>
    </cfRule>
  </conditionalFormatting>
  <conditionalFormatting sqref="L16:L20 L22:L35">
    <cfRule type="cellIs" priority="195" stopIfTrue="1" operator="equal">
      <formula>L$3+2</formula>
    </cfRule>
  </conditionalFormatting>
  <conditionalFormatting sqref="E16:E20 E22:E35">
    <cfRule type="cellIs" priority="191" stopIfTrue="1" operator="equal">
      <formula>E$3+2</formula>
    </cfRule>
  </conditionalFormatting>
  <conditionalFormatting sqref="F16:F20 F22:F35 F5:F14">
    <cfRule type="cellIs" priority="187" stopIfTrue="1" operator="equal">
      <formula>0</formula>
    </cfRule>
  </conditionalFormatting>
  <conditionalFormatting sqref="U16:U20 U22:U35">
    <cfRule type="cellIs" priority="180" stopIfTrue="1" operator="equal">
      <formula>U$3+2</formula>
    </cfRule>
  </conditionalFormatting>
  <conditionalFormatting sqref="V16:V20 V22:V35">
    <cfRule type="cellIs" priority="176" stopIfTrue="1" operator="equal">
      <formula>V$3+2</formula>
    </cfRule>
  </conditionalFormatting>
  <conditionalFormatting sqref="W16:W20 W22:W35">
    <cfRule type="cellIs" priority="172" stopIfTrue="1" operator="equal">
      <formula>W$3+2</formula>
    </cfRule>
  </conditionalFormatting>
  <conditionalFormatting sqref="AC31:AD36">
    <cfRule type="expression" priority="168">
      <formula>IF(D31=0,AC30=C31,AC30=C31)</formula>
    </cfRule>
  </conditionalFormatting>
  <conditionalFormatting sqref="AC5:AC6">
    <cfRule type="expression" priority="167">
      <formula>IF(D5=0,AC5=C5,AC5=C5)</formula>
    </cfRule>
  </conditionalFormatting>
  <conditionalFormatting sqref="AC3:AD4">
    <cfRule type="expression" priority="166">
      <formula>IF(D3=0,TRUE,IF(C3&gt;0,AC3=C3,AC3=D3))</formula>
    </cfRule>
  </conditionalFormatting>
  <conditionalFormatting sqref="T16:T20 T22:T35">
    <cfRule type="cellIs" priority="165" stopIfTrue="1" operator="equal">
      <formula>T$3+2</formula>
    </cfRule>
  </conditionalFormatting>
  <conditionalFormatting sqref="S15">
    <cfRule type="cellIs" priority="159" stopIfTrue="1" operator="equal">
      <formula>S$3+2</formula>
    </cfRule>
  </conditionalFormatting>
  <conditionalFormatting sqref="Q15">
    <cfRule type="cellIs" priority="155" stopIfTrue="1" operator="equal">
      <formula>Q$3+2</formula>
    </cfRule>
  </conditionalFormatting>
  <conditionalFormatting sqref="P15">
    <cfRule type="cellIs" priority="151" stopIfTrue="1" operator="equal">
      <formula>P$3+2</formula>
    </cfRule>
  </conditionalFormatting>
  <conditionalFormatting sqref="R15">
    <cfRule type="cellIs" priority="147" stopIfTrue="1" operator="equal">
      <formula>R$3+2</formula>
    </cfRule>
  </conditionalFormatting>
  <conditionalFormatting sqref="M15">
    <cfRule type="cellIs" priority="142" operator="equal">
      <formula>M$3+2</formula>
    </cfRule>
  </conditionalFormatting>
  <conditionalFormatting sqref="G15">
    <cfRule type="cellIs" priority="136" stopIfTrue="1" operator="equal">
      <formula>G$3+2</formula>
    </cfRule>
  </conditionalFormatting>
  <conditionalFormatting sqref="G15">
    <cfRule type="cellIs" priority="133" operator="equal">
      <formula>0</formula>
    </cfRule>
  </conditionalFormatting>
  <conditionalFormatting sqref="H15">
    <cfRule type="cellIs" priority="131" stopIfTrue="1" operator="equal">
      <formula>H$3+2</formula>
    </cfRule>
  </conditionalFormatting>
  <conditionalFormatting sqref="I15">
    <cfRule type="cellIs" priority="128" stopIfTrue="1" operator="equal">
      <formula>I$3+2</formula>
    </cfRule>
  </conditionalFormatting>
  <conditionalFormatting sqref="J15">
    <cfRule type="cellIs" priority="124" stopIfTrue="1" operator="equal">
      <formula>J$3+2</formula>
    </cfRule>
  </conditionalFormatting>
  <conditionalFormatting sqref="K15">
    <cfRule type="cellIs" priority="123" stopIfTrue="1" operator="equal">
      <formula>K$3+2</formula>
    </cfRule>
  </conditionalFormatting>
  <conditionalFormatting sqref="L15">
    <cfRule type="cellIs" priority="119" stopIfTrue="1" operator="equal">
      <formula>L$3+2</formula>
    </cfRule>
  </conditionalFormatting>
  <conditionalFormatting sqref="E15">
    <cfRule type="cellIs" priority="115" stopIfTrue="1" operator="equal">
      <formula>E$3+2</formula>
    </cfRule>
  </conditionalFormatting>
  <conditionalFormatting sqref="F15">
    <cfRule type="cellIs" priority="111" stopIfTrue="1" operator="equal">
      <formula>0</formula>
    </cfRule>
  </conditionalFormatting>
  <conditionalFormatting sqref="U15">
    <cfRule type="cellIs" priority="104" stopIfTrue="1" operator="equal">
      <formula>U$3+2</formula>
    </cfRule>
  </conditionalFormatting>
  <conditionalFormatting sqref="V15">
    <cfRule type="cellIs" priority="100" stopIfTrue="1" operator="equal">
      <formula>V$3+2</formula>
    </cfRule>
  </conditionalFormatting>
  <conditionalFormatting sqref="W15">
    <cfRule type="cellIs" priority="96" stopIfTrue="1" operator="equal">
      <formula>W$3+2</formula>
    </cfRule>
  </conditionalFormatting>
  <conditionalFormatting sqref="AC15:AD15 AC16:AC17">
    <cfRule type="expression" priority="92">
      <formula>IF(D15=0,AC15=C15,AC15=C15)</formula>
    </cfRule>
  </conditionalFormatting>
  <conditionalFormatting sqref="T15">
    <cfRule type="cellIs" priority="91" stopIfTrue="1" operator="equal">
      <formula>T$3+2</formula>
    </cfRule>
  </conditionalFormatting>
  <conditionalFormatting sqref="AA1 AA5:AA35">
    <cfRule type="cellIs" priority="84" stopIfTrue="1" operator="lessThan">
      <formula>-12</formula>
    </cfRule>
  </conditionalFormatting>
  <conditionalFormatting sqref="S21">
    <cfRule type="cellIs" priority="83" stopIfTrue="1" operator="equal">
      <formula>S$3+2</formula>
    </cfRule>
  </conditionalFormatting>
  <conditionalFormatting sqref="Q21">
    <cfRule type="cellIs" priority="79" stopIfTrue="1" operator="equal">
      <formula>Q$3+2</formula>
    </cfRule>
  </conditionalFormatting>
  <conditionalFormatting sqref="P21">
    <cfRule type="cellIs" priority="75" stopIfTrue="1" operator="equal">
      <formula>P$3+2</formula>
    </cfRule>
  </conditionalFormatting>
  <conditionalFormatting sqref="R21">
    <cfRule type="cellIs" priority="71" stopIfTrue="1" operator="equal">
      <formula>R$3+2</formula>
    </cfRule>
  </conditionalFormatting>
  <conditionalFormatting sqref="M21">
    <cfRule type="cellIs" priority="66" operator="equal">
      <formula>M$3+2</formula>
    </cfRule>
  </conditionalFormatting>
  <conditionalFormatting sqref="G21">
    <cfRule type="cellIs" priority="59" stopIfTrue="1" operator="equal">
      <formula>G$3+2</formula>
    </cfRule>
  </conditionalFormatting>
  <conditionalFormatting sqref="G21">
    <cfRule type="cellIs" priority="56" operator="equal">
      <formula>0</formula>
    </cfRule>
  </conditionalFormatting>
  <conditionalFormatting sqref="H21">
    <cfRule type="cellIs" priority="54" stopIfTrue="1" operator="equal">
      <formula>H$3+2</formula>
    </cfRule>
  </conditionalFormatting>
  <conditionalFormatting sqref="I21">
    <cfRule type="cellIs" priority="51" stopIfTrue="1" operator="equal">
      <formula>I$3+2</formula>
    </cfRule>
  </conditionalFormatting>
  <conditionalFormatting sqref="J21">
    <cfRule type="cellIs" priority="47" stopIfTrue="1" operator="equal">
      <formula>J$3+2</formula>
    </cfRule>
  </conditionalFormatting>
  <conditionalFormatting sqref="K21">
    <cfRule type="cellIs" priority="46" stopIfTrue="1" operator="equal">
      <formula>K$3+2</formula>
    </cfRule>
  </conditionalFormatting>
  <conditionalFormatting sqref="L21">
    <cfRule type="cellIs" priority="42" stopIfTrue="1" operator="equal">
      <formula>L$3+2</formula>
    </cfRule>
  </conditionalFormatting>
  <conditionalFormatting sqref="E21">
    <cfRule type="cellIs" priority="38" stopIfTrue="1" operator="equal">
      <formula>E$3+2</formula>
    </cfRule>
  </conditionalFormatting>
  <conditionalFormatting sqref="F21">
    <cfRule type="cellIs" priority="34" stopIfTrue="1" operator="equal">
      <formula>0</formula>
    </cfRule>
  </conditionalFormatting>
  <conditionalFormatting sqref="U21">
    <cfRule type="cellIs" priority="27" stopIfTrue="1" operator="equal">
      <formula>U$3+2</formula>
    </cfRule>
  </conditionalFormatting>
  <conditionalFormatting sqref="V21">
    <cfRule type="cellIs" priority="23" stopIfTrue="1" operator="equal">
      <formula>V$3+2</formula>
    </cfRule>
  </conditionalFormatting>
  <conditionalFormatting sqref="W21">
    <cfRule type="cellIs" priority="19" stopIfTrue="1" operator="equal">
      <formula>W$3+2</formula>
    </cfRule>
  </conditionalFormatting>
  <conditionalFormatting sqref="AC21:AD21">
    <cfRule type="expression" priority="15">
      <formula>IF(D21=0,AC21=C21,AC21=C21)</formula>
    </cfRule>
  </conditionalFormatting>
  <conditionalFormatting sqref="T21">
    <cfRule type="cellIs" priority="14" stopIfTrue="1" operator="equal">
      <formula>T$3+2</formula>
    </cfRule>
  </conditionalFormatting>
  <conditionalFormatting sqref="AA37:AA40">
    <cfRule type="cellIs" priority="7" stopIfTrue="1" operator="lessThan">
      <formula>-12</formula>
    </cfRule>
  </conditionalFormatting>
  <conditionalFormatting sqref="AA4">
    <cfRule type="cellIs" priority="5" stopIfTrue="1" operator="lessThan">
      <formula>-12</formula>
    </cfRule>
  </conditionalFormatting>
  <conditionalFormatting sqref="AA36">
    <cfRule type="cellIs" priority="3" stopIfTrue="1" operator="lessThan">
      <formula>-12</formula>
    </cfRule>
  </conditionalFormatting>
  <conditionalFormatting sqref="Z2 Z5:Z35">
    <cfRule type="cellIs" dxfId="361" priority="248" operator="lessThanOrEqual">
      <formula>$Z$2</formula>
    </cfRule>
  </conditionalFormatting>
  <conditionalFormatting sqref="Y2 Y5:Y35">
    <cfRule type="cellIs" dxfId="360" priority="247" operator="lessThanOrEqual">
      <formula>$Y$2</formula>
    </cfRule>
  </conditionalFormatting>
  <conditionalFormatting sqref="AO5:AW35">
    <cfRule type="cellIs" dxfId="359" priority="246" stopIfTrue="1" operator="greaterThan">
      <formula>$E$3+2+BO5</formula>
    </cfRule>
  </conditionalFormatting>
  <conditionalFormatting sqref="AO5:AW35">
    <cfRule type="cellIs" dxfId="358" priority="245" stopIfTrue="1" operator="greaterThan">
      <formula>$M$3+2+BO5</formula>
    </cfRule>
  </conditionalFormatting>
  <conditionalFormatting sqref="Y41:Y1048576">
    <cfRule type="cellIs" dxfId="357" priority="244" operator="equal">
      <formula>0</formula>
    </cfRule>
  </conditionalFormatting>
  <conditionalFormatting sqref="AA41:AA1048576">
    <cfRule type="cellIs" dxfId="356" priority="243" operator="lessThanOrEqual">
      <formula>-7</formula>
    </cfRule>
  </conditionalFormatting>
  <conditionalFormatting sqref="AA5:AA35">
    <cfRule type="cellIs" dxfId="355" priority="241" stopIfTrue="1" operator="lessThan">
      <formula>-10</formula>
    </cfRule>
  </conditionalFormatting>
  <conditionalFormatting sqref="AA5:AA35">
    <cfRule type="cellIs" dxfId="354" priority="240" operator="lessThanOrEqual">
      <formula>-7</formula>
    </cfRule>
  </conditionalFormatting>
  <conditionalFormatting sqref="S16:S20 S22:S35 O5:W14 K5:M14 G5:G14 I5:I14 E5:E14">
    <cfRule type="cellIs" dxfId="353" priority="236" stopIfTrue="1" operator="equal">
      <formula>E$3-1</formula>
    </cfRule>
  </conditionalFormatting>
  <conditionalFormatting sqref="S16:S20 S22:S35 O5:W14 G5:M14 E5:E14">
    <cfRule type="cellIs" dxfId="352" priority="235" stopIfTrue="1" operator="equal">
      <formula>E$3-2</formula>
    </cfRule>
  </conditionalFormatting>
  <conditionalFormatting sqref="S16:S20 S22:S35 S5:S14">
    <cfRule type="cellIs" dxfId="351" priority="234" stopIfTrue="1" operator="greaterThan">
      <formula>$S$3+2+AS5</formula>
    </cfRule>
  </conditionalFormatting>
  <conditionalFormatting sqref="Q16:Q20 Q22:Q35">
    <cfRule type="cellIs" dxfId="350" priority="232" stopIfTrue="1" operator="equal">
      <formula>Q$3-1</formula>
    </cfRule>
  </conditionalFormatting>
  <conditionalFormatting sqref="Q16:Q20 Q22:Q35">
    <cfRule type="cellIs" dxfId="349" priority="231" stopIfTrue="1" operator="equal">
      <formula>Q$3-2</formula>
    </cfRule>
  </conditionalFormatting>
  <conditionalFormatting sqref="Q16:Q20 Q22:Q35 Q5:Q14">
    <cfRule type="cellIs" dxfId="348" priority="230" stopIfTrue="1" operator="greaterThan">
      <formula>$Q$3+2+AQ5</formula>
    </cfRule>
  </conditionalFormatting>
  <conditionalFormatting sqref="P16:P20 P22:P35">
    <cfRule type="cellIs" dxfId="347" priority="228" stopIfTrue="1" operator="equal">
      <formula>P$3-1</formula>
    </cfRule>
  </conditionalFormatting>
  <conditionalFormatting sqref="P16:P20 P22:P35">
    <cfRule type="cellIs" dxfId="346" priority="227" stopIfTrue="1" operator="equal">
      <formula>P$3-2</formula>
    </cfRule>
  </conditionalFormatting>
  <conditionalFormatting sqref="P16:P20 P22:P35 P5:P14">
    <cfRule type="cellIs" dxfId="345" priority="226" stopIfTrue="1" operator="greaterThan">
      <formula>$P$3+2+AP5</formula>
    </cfRule>
  </conditionalFormatting>
  <conditionalFormatting sqref="R16:R20 R22:R35">
    <cfRule type="cellIs" dxfId="344" priority="224" stopIfTrue="1" operator="equal">
      <formula>R$3-1</formula>
    </cfRule>
  </conditionalFormatting>
  <conditionalFormatting sqref="R16:R20 R22:R35">
    <cfRule type="cellIs" dxfId="343" priority="223" stopIfTrue="1" operator="equal">
      <formula>R$3-2</formula>
    </cfRule>
  </conditionalFormatting>
  <conditionalFormatting sqref="R16:R20 R22:R35 R5:R14">
    <cfRule type="cellIs" dxfId="342" priority="222" stopIfTrue="1" operator="greaterThan">
      <formula>$R$3+2+AR5</formula>
    </cfRule>
  </conditionalFormatting>
  <conditionalFormatting sqref="O16:W20 O22:W35 O5:W14">
    <cfRule type="cellIs" dxfId="341" priority="221" stopIfTrue="1" operator="equal">
      <formula>0</formula>
    </cfRule>
  </conditionalFormatting>
  <conditionalFormatting sqref="Z2 Z5:Z35">
    <cfRule type="cellIs" dxfId="340" priority="220" operator="equal">
      <formula>0</formula>
    </cfRule>
  </conditionalFormatting>
  <conditionalFormatting sqref="M16:M20 M22:M35">
    <cfRule type="cellIs" dxfId="339" priority="218" stopIfTrue="1" operator="equal">
      <formula>M$3-1</formula>
    </cfRule>
  </conditionalFormatting>
  <conditionalFormatting sqref="M16:M20 M22:M35">
    <cfRule type="cellIs" dxfId="338" priority="217" stopIfTrue="1" operator="equal">
      <formula>M$3-2</formula>
    </cfRule>
  </conditionalFormatting>
  <conditionalFormatting sqref="J16:J20 J22:J35 J5:J14 H5:H14 F5:F14">
    <cfRule type="cellIs" dxfId="337" priority="216" stopIfTrue="1" operator="equal">
      <formula>F$3-1</formula>
    </cfRule>
  </conditionalFormatting>
  <conditionalFormatting sqref="J16:J20 J22:J35">
    <cfRule type="cellIs" dxfId="336" priority="215" stopIfTrue="1" operator="equal">
      <formula>J$3-2</formula>
    </cfRule>
  </conditionalFormatting>
  <conditionalFormatting sqref="J16:J20 J22:J35 J5:J14">
    <cfRule type="cellIs" dxfId="335" priority="214" stopIfTrue="1" operator="greaterThan">
      <formula>$J$3+2+AJ5</formula>
    </cfRule>
  </conditionalFormatting>
  <conditionalFormatting sqref="G16:G20 G22:G35">
    <cfRule type="cellIs" dxfId="334" priority="212" stopIfTrue="1" operator="equal">
      <formula>G$3-1</formula>
    </cfRule>
  </conditionalFormatting>
  <conditionalFormatting sqref="G16:G20 G22:G35">
    <cfRule type="cellIs" dxfId="333" priority="211" stopIfTrue="1" operator="equal">
      <formula>G$3-2</formula>
    </cfRule>
  </conditionalFormatting>
  <conditionalFormatting sqref="G16:G20 G22:G35 G5:G14">
    <cfRule type="cellIs" dxfId="332" priority="209" stopIfTrue="1" operator="greaterThan">
      <formula>$G$3+2+AG5</formula>
    </cfRule>
  </conditionalFormatting>
  <conditionalFormatting sqref="H16:H20 H22:H35">
    <cfRule type="cellIs" dxfId="331" priority="207" stopIfTrue="1" operator="equal">
      <formula>H$3-1</formula>
    </cfRule>
  </conditionalFormatting>
  <conditionalFormatting sqref="H16:H20 H22:H35">
    <cfRule type="cellIs" dxfId="330" priority="206" stopIfTrue="1" operator="equal">
      <formula>H$3-2</formula>
    </cfRule>
  </conditionalFormatting>
  <conditionalFormatting sqref="H5:H35">
    <cfRule type="cellIs" dxfId="329" priority="205" stopIfTrue="1" operator="greaterThan">
      <formula>$H$3+2+$AH5</formula>
    </cfRule>
  </conditionalFormatting>
  <conditionalFormatting sqref="I16:I20 I22:I35">
    <cfRule type="cellIs" dxfId="328" priority="203" stopIfTrue="1" operator="equal">
      <formula>I$3-1</formula>
    </cfRule>
  </conditionalFormatting>
  <conditionalFormatting sqref="I16:I20 I22:I35">
    <cfRule type="cellIs" dxfId="327" priority="202" stopIfTrue="1" operator="equal">
      <formula>I$3-2</formula>
    </cfRule>
  </conditionalFormatting>
  <conditionalFormatting sqref="I16:I20 I22:I35 I5:I14">
    <cfRule type="cellIs" dxfId="326" priority="201" stopIfTrue="1" operator="greaterThan">
      <formula>$I$3+2+AI5</formula>
    </cfRule>
  </conditionalFormatting>
  <conditionalFormatting sqref="K16:K20 K22:K35">
    <cfRule type="cellIs" dxfId="325" priority="198" stopIfTrue="1" operator="equal">
      <formula>K$3-1</formula>
    </cfRule>
  </conditionalFormatting>
  <conditionalFormatting sqref="K16:K20 K22:K35">
    <cfRule type="cellIs" dxfId="324" priority="197" stopIfTrue="1" operator="equal">
      <formula>K$3-2</formula>
    </cfRule>
  </conditionalFormatting>
  <conditionalFormatting sqref="K16:K20 K22:K35 K5:K14">
    <cfRule type="cellIs" dxfId="323" priority="196" stopIfTrue="1" operator="greaterThan">
      <formula>$K$3+2+AK5</formula>
    </cfRule>
  </conditionalFormatting>
  <conditionalFormatting sqref="L16:L20 L22:L35">
    <cfRule type="cellIs" dxfId="322" priority="194" stopIfTrue="1" operator="equal">
      <formula>L$3-1</formula>
    </cfRule>
  </conditionalFormatting>
  <conditionalFormatting sqref="L16:L20 L22:L35">
    <cfRule type="cellIs" dxfId="321" priority="193" stopIfTrue="1" operator="equal">
      <formula>L$3-2</formula>
    </cfRule>
  </conditionalFormatting>
  <conditionalFormatting sqref="L16:L20 L22:L35 L5:L14">
    <cfRule type="cellIs" dxfId="320" priority="192" stopIfTrue="1" operator="greaterThan">
      <formula>$L$3+2+AL5</formula>
    </cfRule>
  </conditionalFormatting>
  <conditionalFormatting sqref="E16:E20 E22:E35">
    <cfRule type="cellIs" dxfId="319" priority="190" stopIfTrue="1" operator="equal">
      <formula>E$3-2</formula>
    </cfRule>
  </conditionalFormatting>
  <conditionalFormatting sqref="E16:E20 E22:E35">
    <cfRule type="cellIs" dxfId="318" priority="189" stopIfTrue="1" operator="equal">
      <formula>E$3-1</formula>
    </cfRule>
  </conditionalFormatting>
  <conditionalFormatting sqref="E16:E20 E22:E35 E5:E14">
    <cfRule type="cellIs" dxfId="317" priority="188" stopIfTrue="1" operator="greaterThan">
      <formula>$E$3+2+AE5</formula>
    </cfRule>
  </conditionalFormatting>
  <conditionalFormatting sqref="F16:F20 F22:F35 F5:F14">
    <cfRule type="cellIs" dxfId="316" priority="186" stopIfTrue="1" operator="equal">
      <formula>F$3-2</formula>
    </cfRule>
  </conditionalFormatting>
  <conditionalFormatting sqref="F16:F20 F22:F35">
    <cfRule type="cellIs" dxfId="315" priority="185" stopIfTrue="1" operator="equal">
      <formula>F$3-1</formula>
    </cfRule>
  </conditionalFormatting>
  <conditionalFormatting sqref="F16:F20 F22:F35 F5:F14">
    <cfRule type="cellIs" dxfId="314" priority="184" stopIfTrue="1" operator="greaterThan">
      <formula>$F$3+2+AF5</formula>
    </cfRule>
  </conditionalFormatting>
  <conditionalFormatting sqref="O16:O20 O22:O35">
    <cfRule type="cellIs" dxfId="313" priority="183" stopIfTrue="1" operator="equal">
      <formula>O$3-2</formula>
    </cfRule>
  </conditionalFormatting>
  <conditionalFormatting sqref="O16:O20 O22:O35">
    <cfRule type="cellIs" dxfId="312" priority="182" stopIfTrue="1" operator="equal">
      <formula>O$3-1</formula>
    </cfRule>
  </conditionalFormatting>
  <conditionalFormatting sqref="O16:O20 O22:O35 O5:O14">
    <cfRule type="cellIs" dxfId="311" priority="181" stopIfTrue="1" operator="greaterThan">
      <formula>$O$3+2+AO5</formula>
    </cfRule>
  </conditionalFormatting>
  <conditionalFormatting sqref="U16:U20 U22:U35">
    <cfRule type="cellIs" dxfId="310" priority="179" stopIfTrue="1" operator="equal">
      <formula>U$3-1</formula>
    </cfRule>
  </conditionalFormatting>
  <conditionalFormatting sqref="U16:U20 U22:U35">
    <cfRule type="cellIs" dxfId="309" priority="178" stopIfTrue="1" operator="equal">
      <formula>U$3-2</formula>
    </cfRule>
  </conditionalFormatting>
  <conditionalFormatting sqref="U16:U20 U22:U35 U5:U14">
    <cfRule type="cellIs" dxfId="308" priority="177" stopIfTrue="1" operator="greaterThan">
      <formula>$U$3+2+AU5</formula>
    </cfRule>
  </conditionalFormatting>
  <conditionalFormatting sqref="V16:V20 V22:V35">
    <cfRule type="cellIs" dxfId="307" priority="175" stopIfTrue="1" operator="equal">
      <formula>V$3-1</formula>
    </cfRule>
  </conditionalFormatting>
  <conditionalFormatting sqref="V16:V20 V22:V35">
    <cfRule type="cellIs" dxfId="306" priority="174" stopIfTrue="1" operator="equal">
      <formula>V$3-2</formula>
    </cfRule>
  </conditionalFormatting>
  <conditionalFormatting sqref="V16:V20 V22:V35 V5:V14">
    <cfRule type="cellIs" dxfId="305" priority="173" stopIfTrue="1" operator="greaterThan">
      <formula>$V$3+2+AV5</formula>
    </cfRule>
  </conditionalFormatting>
  <conditionalFormatting sqref="W16:W20 W22:W35">
    <cfRule type="cellIs" dxfId="304" priority="171" stopIfTrue="1" operator="equal">
      <formula>W$3-1</formula>
    </cfRule>
  </conditionalFormatting>
  <conditionalFormatting sqref="W16:W20 W22:W35">
    <cfRule type="cellIs" dxfId="303" priority="170" stopIfTrue="1" operator="equal">
      <formula>W$3-2</formula>
    </cfRule>
  </conditionalFormatting>
  <conditionalFormatting sqref="W16:W20 W22:W35 W5:W14">
    <cfRule type="cellIs" dxfId="302" priority="169" stopIfTrue="1" operator="greaterThan">
      <formula>$W$3+2+AW5</formula>
    </cfRule>
  </conditionalFormatting>
  <conditionalFormatting sqref="T16:T20 T22:T35">
    <cfRule type="cellIs" dxfId="301" priority="164" stopIfTrue="1" operator="equal">
      <formula>T$3-1</formula>
    </cfRule>
  </conditionalFormatting>
  <conditionalFormatting sqref="T16:T20 T22:T35">
    <cfRule type="cellIs" dxfId="300" priority="163" stopIfTrue="1" operator="equal">
      <formula>T$3-2</formula>
    </cfRule>
  </conditionalFormatting>
  <conditionalFormatting sqref="T16:T20 T22:T35 T5:T14">
    <cfRule type="cellIs" dxfId="299" priority="162" stopIfTrue="1" operator="greaterThan">
      <formula>$T$3+2+AT5</formula>
    </cfRule>
  </conditionalFormatting>
  <conditionalFormatting sqref="M16:M20 M22:M35 M5:M14">
    <cfRule type="cellIs" dxfId="298" priority="161" stopIfTrue="1" operator="greaterThan">
      <formula>$M$3+2+AM5</formula>
    </cfRule>
  </conditionalFormatting>
  <conditionalFormatting sqref="Y1:Y2 Y5:Y35">
    <cfRule type="cellIs" dxfId="297" priority="160" operator="equal">
      <formula>0</formula>
    </cfRule>
  </conditionalFormatting>
  <conditionalFormatting sqref="S15">
    <cfRule type="cellIs" dxfId="296" priority="158" stopIfTrue="1" operator="equal">
      <formula>S$3-1</formula>
    </cfRule>
  </conditionalFormatting>
  <conditionalFormatting sqref="S15">
    <cfRule type="cellIs" dxfId="295" priority="157" stopIfTrue="1" operator="equal">
      <formula>S$3-2</formula>
    </cfRule>
  </conditionalFormatting>
  <conditionalFormatting sqref="S15">
    <cfRule type="cellIs" dxfId="294" priority="156" stopIfTrue="1" operator="greaterThan">
      <formula>$S$3+2+AS15</formula>
    </cfRule>
  </conditionalFormatting>
  <conditionalFormatting sqref="Q15">
    <cfRule type="cellIs" dxfId="293" priority="154" stopIfTrue="1" operator="equal">
      <formula>Q$3-1</formula>
    </cfRule>
  </conditionalFormatting>
  <conditionalFormatting sqref="Q15">
    <cfRule type="cellIs" dxfId="292" priority="153" stopIfTrue="1" operator="equal">
      <formula>Q$3-2</formula>
    </cfRule>
  </conditionalFormatting>
  <conditionalFormatting sqref="Q15">
    <cfRule type="cellIs" dxfId="291" priority="152" stopIfTrue="1" operator="greaterThan">
      <formula>$Q$3+2+AQ15</formula>
    </cfRule>
  </conditionalFormatting>
  <conditionalFormatting sqref="P15">
    <cfRule type="cellIs" dxfId="290" priority="150" stopIfTrue="1" operator="equal">
      <formula>P$3-1</formula>
    </cfRule>
  </conditionalFormatting>
  <conditionalFormatting sqref="P15">
    <cfRule type="cellIs" dxfId="289" priority="149" stopIfTrue="1" operator="equal">
      <formula>P$3-2</formula>
    </cfRule>
  </conditionalFormatting>
  <conditionalFormatting sqref="P15">
    <cfRule type="cellIs" dxfId="288" priority="148" stopIfTrue="1" operator="greaterThan">
      <formula>$P$3+2+AP15</formula>
    </cfRule>
  </conditionalFormatting>
  <conditionalFormatting sqref="R15">
    <cfRule type="cellIs" dxfId="287" priority="146" stopIfTrue="1" operator="equal">
      <formula>R$3-1</formula>
    </cfRule>
  </conditionalFormatting>
  <conditionalFormatting sqref="R15">
    <cfRule type="cellIs" dxfId="286" priority="145" stopIfTrue="1" operator="equal">
      <formula>R$3-2</formula>
    </cfRule>
  </conditionalFormatting>
  <conditionalFormatting sqref="R15">
    <cfRule type="cellIs" dxfId="285" priority="144" stopIfTrue="1" operator="greaterThan">
      <formula>$R$3+2+AR15</formula>
    </cfRule>
  </conditionalFormatting>
  <conditionalFormatting sqref="O15:W15">
    <cfRule type="cellIs" dxfId="284" priority="143" stopIfTrue="1" operator="equal">
      <formula>0</formula>
    </cfRule>
  </conditionalFormatting>
  <conditionalFormatting sqref="M15">
    <cfRule type="cellIs" dxfId="283" priority="141" stopIfTrue="1" operator="equal">
      <formula>M$3-1</formula>
    </cfRule>
  </conditionalFormatting>
  <conditionalFormatting sqref="M15">
    <cfRule type="cellIs" dxfId="282" priority="140" stopIfTrue="1" operator="equal">
      <formula>M$3-2</formula>
    </cfRule>
  </conditionalFormatting>
  <conditionalFormatting sqref="J15">
    <cfRule type="cellIs" dxfId="281" priority="139" stopIfTrue="1" operator="equal">
      <formula>J$3-1</formula>
    </cfRule>
  </conditionalFormatting>
  <conditionalFormatting sqref="J15">
    <cfRule type="cellIs" dxfId="280" priority="138" stopIfTrue="1" operator="equal">
      <formula>J$3-2</formula>
    </cfRule>
  </conditionalFormatting>
  <conditionalFormatting sqref="J15">
    <cfRule type="cellIs" dxfId="279" priority="137" stopIfTrue="1" operator="greaterThan">
      <formula>$J$3+2+AJ15</formula>
    </cfRule>
  </conditionalFormatting>
  <conditionalFormatting sqref="G15">
    <cfRule type="cellIs" dxfId="278" priority="135" stopIfTrue="1" operator="equal">
      <formula>G$3-1</formula>
    </cfRule>
  </conditionalFormatting>
  <conditionalFormatting sqref="G15">
    <cfRule type="cellIs" dxfId="277" priority="134" stopIfTrue="1" operator="equal">
      <formula>G$3-2</formula>
    </cfRule>
  </conditionalFormatting>
  <conditionalFormatting sqref="G15">
    <cfRule type="cellIs" dxfId="276" priority="132" stopIfTrue="1" operator="greaterThan">
      <formula>$G$3+2+AG15</formula>
    </cfRule>
  </conditionalFormatting>
  <conditionalFormatting sqref="H15">
    <cfRule type="cellIs" dxfId="275" priority="130" stopIfTrue="1" operator="equal">
      <formula>H$3-1</formula>
    </cfRule>
  </conditionalFormatting>
  <conditionalFormatting sqref="H15">
    <cfRule type="cellIs" dxfId="274" priority="129" stopIfTrue="1" operator="equal">
      <formula>H$3-2</formula>
    </cfRule>
  </conditionalFormatting>
  <conditionalFormatting sqref="I15">
    <cfRule type="cellIs" dxfId="273" priority="127" stopIfTrue="1" operator="equal">
      <formula>I$3-1</formula>
    </cfRule>
  </conditionalFormatting>
  <conditionalFormatting sqref="I15">
    <cfRule type="cellIs" dxfId="272" priority="126" stopIfTrue="1" operator="equal">
      <formula>I$3-2</formula>
    </cfRule>
  </conditionalFormatting>
  <conditionalFormatting sqref="I15">
    <cfRule type="cellIs" dxfId="271" priority="125" stopIfTrue="1" operator="greaterThan">
      <formula>$I$3+2+AI15</formula>
    </cfRule>
  </conditionalFormatting>
  <conditionalFormatting sqref="K15">
    <cfRule type="cellIs" dxfId="270" priority="122" stopIfTrue="1" operator="equal">
      <formula>K$3-1</formula>
    </cfRule>
  </conditionalFormatting>
  <conditionalFormatting sqref="K15">
    <cfRule type="cellIs" dxfId="269" priority="121" stopIfTrue="1" operator="equal">
      <formula>K$3-2</formula>
    </cfRule>
  </conditionalFormatting>
  <conditionalFormatting sqref="K15">
    <cfRule type="cellIs" dxfId="268" priority="120" stopIfTrue="1" operator="greaterThan">
      <formula>$K$3+2+AK15</formula>
    </cfRule>
  </conditionalFormatting>
  <conditionalFormatting sqref="L15">
    <cfRule type="cellIs" dxfId="267" priority="118" stopIfTrue="1" operator="equal">
      <formula>L$3-1</formula>
    </cfRule>
  </conditionalFormatting>
  <conditionalFormatting sqref="L15">
    <cfRule type="cellIs" dxfId="266" priority="117" stopIfTrue="1" operator="equal">
      <formula>L$3-2</formula>
    </cfRule>
  </conditionalFormatting>
  <conditionalFormatting sqref="L15">
    <cfRule type="cellIs" dxfId="265" priority="116" stopIfTrue="1" operator="greaterThan">
      <formula>$L$3+2+AL15</formula>
    </cfRule>
  </conditionalFormatting>
  <conditionalFormatting sqref="E15">
    <cfRule type="cellIs" dxfId="264" priority="114" stopIfTrue="1" operator="equal">
      <formula>E$3-2</formula>
    </cfRule>
  </conditionalFormatting>
  <conditionalFormatting sqref="E15">
    <cfRule type="cellIs" dxfId="263" priority="113" stopIfTrue="1" operator="equal">
      <formula>E$3-1</formula>
    </cfRule>
  </conditionalFormatting>
  <conditionalFormatting sqref="E15">
    <cfRule type="cellIs" dxfId="262" priority="112" stopIfTrue="1" operator="greaterThan">
      <formula>$E$3+2+AE15</formula>
    </cfRule>
  </conditionalFormatting>
  <conditionalFormatting sqref="F15">
    <cfRule type="cellIs" dxfId="261" priority="110" stopIfTrue="1" operator="equal">
      <formula>F$3-2</formula>
    </cfRule>
  </conditionalFormatting>
  <conditionalFormatting sqref="F15">
    <cfRule type="cellIs" dxfId="260" priority="109" stopIfTrue="1" operator="equal">
      <formula>F$3-1</formula>
    </cfRule>
  </conditionalFormatting>
  <conditionalFormatting sqref="F15">
    <cfRule type="cellIs" dxfId="259" priority="108" stopIfTrue="1" operator="greaterThan">
      <formula>$F$3+2+AF15</formula>
    </cfRule>
  </conditionalFormatting>
  <conditionalFormatting sqref="O15">
    <cfRule type="cellIs" dxfId="258" priority="107" stopIfTrue="1" operator="equal">
      <formula>O$3-2</formula>
    </cfRule>
  </conditionalFormatting>
  <conditionalFormatting sqref="O15">
    <cfRule type="cellIs" dxfId="257" priority="106" stopIfTrue="1" operator="equal">
      <formula>O$3-1</formula>
    </cfRule>
  </conditionalFormatting>
  <conditionalFormatting sqref="O15">
    <cfRule type="cellIs" dxfId="256" priority="105" stopIfTrue="1" operator="greaterThan">
      <formula>$O$3+2+AO15</formula>
    </cfRule>
  </conditionalFormatting>
  <conditionalFormatting sqref="U15">
    <cfRule type="cellIs" dxfId="255" priority="103" stopIfTrue="1" operator="equal">
      <formula>U$3-1</formula>
    </cfRule>
  </conditionalFormatting>
  <conditionalFormatting sqref="U15">
    <cfRule type="cellIs" dxfId="254" priority="102" stopIfTrue="1" operator="equal">
      <formula>U$3-2</formula>
    </cfRule>
  </conditionalFormatting>
  <conditionalFormatting sqref="U15">
    <cfRule type="cellIs" dxfId="253" priority="101" stopIfTrue="1" operator="greaterThan">
      <formula>$U$3+2+AU15</formula>
    </cfRule>
  </conditionalFormatting>
  <conditionalFormatting sqref="V15">
    <cfRule type="cellIs" dxfId="252" priority="99" stopIfTrue="1" operator="equal">
      <formula>V$3-1</formula>
    </cfRule>
  </conditionalFormatting>
  <conditionalFormatting sqref="V15">
    <cfRule type="cellIs" dxfId="251" priority="98" stopIfTrue="1" operator="equal">
      <formula>V$3-2</formula>
    </cfRule>
  </conditionalFormatting>
  <conditionalFormatting sqref="V15">
    <cfRule type="cellIs" dxfId="250" priority="97" stopIfTrue="1" operator="greaterThan">
      <formula>$V$3+2+AV15</formula>
    </cfRule>
  </conditionalFormatting>
  <conditionalFormatting sqref="W15">
    <cfRule type="cellIs" dxfId="249" priority="95" stopIfTrue="1" operator="equal">
      <formula>W$3-1</formula>
    </cfRule>
  </conditionalFormatting>
  <conditionalFormatting sqref="W15">
    <cfRule type="cellIs" dxfId="248" priority="94" stopIfTrue="1" operator="equal">
      <formula>W$3-2</formula>
    </cfRule>
  </conditionalFormatting>
  <conditionalFormatting sqref="W15">
    <cfRule type="cellIs" dxfId="247" priority="93" stopIfTrue="1" operator="greaterThan">
      <formula>$W$3+2+AW15</formula>
    </cfRule>
  </conditionalFormatting>
  <conditionalFormatting sqref="T15">
    <cfRule type="cellIs" dxfId="246" priority="90" stopIfTrue="1" operator="equal">
      <formula>T$3-1</formula>
    </cfRule>
  </conditionalFormatting>
  <conditionalFormatting sqref="T15">
    <cfRule type="cellIs" dxfId="245" priority="89" stopIfTrue="1" operator="equal">
      <formula>T$3-2</formula>
    </cfRule>
  </conditionalFormatting>
  <conditionalFormatting sqref="T15">
    <cfRule type="cellIs" dxfId="244" priority="88" stopIfTrue="1" operator="greaterThan">
      <formula>$T$3+2+AT15</formula>
    </cfRule>
  </conditionalFormatting>
  <conditionalFormatting sqref="M15">
    <cfRule type="cellIs" dxfId="243" priority="87" stopIfTrue="1" operator="greaterThan">
      <formula>$M$3+2+AM15</formula>
    </cfRule>
  </conditionalFormatting>
  <conditionalFormatting sqref="Y15">
    <cfRule type="cellIs" dxfId="242" priority="86" operator="equal">
      <formula>0</formula>
    </cfRule>
  </conditionalFormatting>
  <conditionalFormatting sqref="AA1 AA5:AA35">
    <cfRule type="cellIs" dxfId="241" priority="85" operator="lessThanOrEqual">
      <formula>-7</formula>
    </cfRule>
  </conditionalFormatting>
  <conditionalFormatting sqref="S21">
    <cfRule type="cellIs" dxfId="240" priority="82" stopIfTrue="1" operator="equal">
      <formula>S$3-1</formula>
    </cfRule>
  </conditionalFormatting>
  <conditionalFormatting sqref="S21">
    <cfRule type="cellIs" dxfId="239" priority="81" stopIfTrue="1" operator="equal">
      <formula>S$3-2</formula>
    </cfRule>
  </conditionalFormatting>
  <conditionalFormatting sqref="S21">
    <cfRule type="cellIs" dxfId="238" priority="80" stopIfTrue="1" operator="greaterThan">
      <formula>$S$3+2+AS21</formula>
    </cfRule>
  </conditionalFormatting>
  <conditionalFormatting sqref="Q21">
    <cfRule type="cellIs" dxfId="237" priority="78" stopIfTrue="1" operator="equal">
      <formula>Q$3-1</formula>
    </cfRule>
  </conditionalFormatting>
  <conditionalFormatting sqref="Q21">
    <cfRule type="cellIs" dxfId="236" priority="77" stopIfTrue="1" operator="equal">
      <formula>Q$3-2</formula>
    </cfRule>
  </conditionalFormatting>
  <conditionalFormatting sqref="Q21">
    <cfRule type="cellIs" dxfId="235" priority="76" stopIfTrue="1" operator="greaterThan">
      <formula>$Q$3+2+AQ21</formula>
    </cfRule>
  </conditionalFormatting>
  <conditionalFormatting sqref="P21">
    <cfRule type="cellIs" dxfId="234" priority="74" stopIfTrue="1" operator="equal">
      <formula>P$3-1</formula>
    </cfRule>
  </conditionalFormatting>
  <conditionalFormatting sqref="P21">
    <cfRule type="cellIs" dxfId="233" priority="73" stopIfTrue="1" operator="equal">
      <formula>P$3-2</formula>
    </cfRule>
  </conditionalFormatting>
  <conditionalFormatting sqref="P21">
    <cfRule type="cellIs" dxfId="232" priority="72" stopIfTrue="1" operator="greaterThan">
      <formula>$P$3+2+AP21</formula>
    </cfRule>
  </conditionalFormatting>
  <conditionalFormatting sqref="R21">
    <cfRule type="cellIs" dxfId="231" priority="70" stopIfTrue="1" operator="equal">
      <formula>R$3-1</formula>
    </cfRule>
  </conditionalFormatting>
  <conditionalFormatting sqref="R21">
    <cfRule type="cellIs" dxfId="230" priority="69" stopIfTrue="1" operator="equal">
      <formula>R$3-2</formula>
    </cfRule>
  </conditionalFormatting>
  <conditionalFormatting sqref="R21">
    <cfRule type="cellIs" dxfId="229" priority="68" stopIfTrue="1" operator="greaterThan">
      <formula>$R$3+2+AR21</formula>
    </cfRule>
  </conditionalFormatting>
  <conditionalFormatting sqref="O21:W21">
    <cfRule type="cellIs" dxfId="228" priority="67" stopIfTrue="1" operator="equal">
      <formula>0</formula>
    </cfRule>
  </conditionalFormatting>
  <conditionalFormatting sqref="M21">
    <cfRule type="cellIs" dxfId="227" priority="65" stopIfTrue="1" operator="equal">
      <formula>M$3-1</formula>
    </cfRule>
  </conditionalFormatting>
  <conditionalFormatting sqref="M21">
    <cfRule type="cellIs" dxfId="226" priority="64" stopIfTrue="1" operator="equal">
      <formula>M$3-2</formula>
    </cfRule>
  </conditionalFormatting>
  <conditionalFormatting sqref="M21">
    <cfRule type="cellIs" dxfId="225" priority="63" stopIfTrue="1" operator="greaterThan">
      <formula>$M$3+2+AM21</formula>
    </cfRule>
  </conditionalFormatting>
  <conditionalFormatting sqref="J21">
    <cfRule type="cellIs" dxfId="224" priority="62" stopIfTrue="1" operator="equal">
      <formula>J$3-1</formula>
    </cfRule>
  </conditionalFormatting>
  <conditionalFormatting sqref="J21">
    <cfRule type="cellIs" dxfId="223" priority="61" stopIfTrue="1" operator="equal">
      <formula>J$3-2</formula>
    </cfRule>
  </conditionalFormatting>
  <conditionalFormatting sqref="J21">
    <cfRule type="cellIs" dxfId="222" priority="60" stopIfTrue="1" operator="greaterThan">
      <formula>$J$3+2+AJ21</formula>
    </cfRule>
  </conditionalFormatting>
  <conditionalFormatting sqref="G21">
    <cfRule type="cellIs" dxfId="221" priority="58" stopIfTrue="1" operator="equal">
      <formula>G$3-1</formula>
    </cfRule>
  </conditionalFormatting>
  <conditionalFormatting sqref="G21">
    <cfRule type="cellIs" dxfId="220" priority="57" stopIfTrue="1" operator="equal">
      <formula>G$3-2</formula>
    </cfRule>
  </conditionalFormatting>
  <conditionalFormatting sqref="G21">
    <cfRule type="cellIs" dxfId="219" priority="55" stopIfTrue="1" operator="greaterThan">
      <formula>$G$3+2+AG21</formula>
    </cfRule>
  </conditionalFormatting>
  <conditionalFormatting sqref="H21">
    <cfRule type="cellIs" dxfId="218" priority="53" stopIfTrue="1" operator="equal">
      <formula>H$3-1</formula>
    </cfRule>
  </conditionalFormatting>
  <conditionalFormatting sqref="H21">
    <cfRule type="cellIs" dxfId="217" priority="52" stopIfTrue="1" operator="equal">
      <formula>H$3-2</formula>
    </cfRule>
  </conditionalFormatting>
  <conditionalFormatting sqref="I21">
    <cfRule type="cellIs" dxfId="216" priority="50" stopIfTrue="1" operator="equal">
      <formula>I$3-1</formula>
    </cfRule>
  </conditionalFormatting>
  <conditionalFormatting sqref="I21">
    <cfRule type="cellIs" dxfId="215" priority="49" stopIfTrue="1" operator="equal">
      <formula>I$3-2</formula>
    </cfRule>
  </conditionalFormatting>
  <conditionalFormatting sqref="I21">
    <cfRule type="cellIs" dxfId="214" priority="48" stopIfTrue="1" operator="greaterThan">
      <formula>$I$3+2+AI21</formula>
    </cfRule>
  </conditionalFormatting>
  <conditionalFormatting sqref="K21">
    <cfRule type="cellIs" dxfId="213" priority="45" stopIfTrue="1" operator="equal">
      <formula>K$3-1</formula>
    </cfRule>
  </conditionalFormatting>
  <conditionalFormatting sqref="K21">
    <cfRule type="cellIs" dxfId="212" priority="44" stopIfTrue="1" operator="equal">
      <formula>K$3-2</formula>
    </cfRule>
  </conditionalFormatting>
  <conditionalFormatting sqref="K21">
    <cfRule type="cellIs" dxfId="211" priority="43" stopIfTrue="1" operator="greaterThan">
      <formula>$K$3+2+AK21</formula>
    </cfRule>
  </conditionalFormatting>
  <conditionalFormatting sqref="L21">
    <cfRule type="cellIs" dxfId="210" priority="41" stopIfTrue="1" operator="equal">
      <formula>L$3-1</formula>
    </cfRule>
  </conditionalFormatting>
  <conditionalFormatting sqref="L21">
    <cfRule type="cellIs" dxfId="209" priority="40" stopIfTrue="1" operator="equal">
      <formula>L$3-2</formula>
    </cfRule>
  </conditionalFormatting>
  <conditionalFormatting sqref="L21">
    <cfRule type="cellIs" dxfId="208" priority="39" stopIfTrue="1" operator="greaterThan">
      <formula>$L$3+2+AL21</formula>
    </cfRule>
  </conditionalFormatting>
  <conditionalFormatting sqref="E21">
    <cfRule type="cellIs" dxfId="207" priority="37" stopIfTrue="1" operator="equal">
      <formula>E$3-2</formula>
    </cfRule>
  </conditionalFormatting>
  <conditionalFormatting sqref="E21">
    <cfRule type="cellIs" dxfId="206" priority="36" stopIfTrue="1" operator="equal">
      <formula>E$3-1</formula>
    </cfRule>
  </conditionalFormatting>
  <conditionalFormatting sqref="E21">
    <cfRule type="cellIs" dxfId="205" priority="35" stopIfTrue="1" operator="greaterThan">
      <formula>$E$3+2+AE21</formula>
    </cfRule>
  </conditionalFormatting>
  <conditionalFormatting sqref="F21">
    <cfRule type="cellIs" dxfId="204" priority="33" stopIfTrue="1" operator="equal">
      <formula>F$3-2</formula>
    </cfRule>
  </conditionalFormatting>
  <conditionalFormatting sqref="F21">
    <cfRule type="cellIs" dxfId="203" priority="32" stopIfTrue="1" operator="equal">
      <formula>F$3-1</formula>
    </cfRule>
  </conditionalFormatting>
  <conditionalFormatting sqref="F21">
    <cfRule type="cellIs" dxfId="202" priority="31" stopIfTrue="1" operator="greaterThan">
      <formula>$F$3+2+AF21</formula>
    </cfRule>
  </conditionalFormatting>
  <conditionalFormatting sqref="O21">
    <cfRule type="cellIs" dxfId="201" priority="30" stopIfTrue="1" operator="equal">
      <formula>O$3-2</formula>
    </cfRule>
  </conditionalFormatting>
  <conditionalFormatting sqref="O21">
    <cfRule type="cellIs" dxfId="200" priority="29" stopIfTrue="1" operator="equal">
      <formula>O$3-1</formula>
    </cfRule>
  </conditionalFormatting>
  <conditionalFormatting sqref="O21">
    <cfRule type="cellIs" dxfId="199" priority="28" stopIfTrue="1" operator="greaterThan">
      <formula>$O$3+2+AO21</formula>
    </cfRule>
  </conditionalFormatting>
  <conditionalFormatting sqref="U21">
    <cfRule type="cellIs" dxfId="198" priority="26" stopIfTrue="1" operator="equal">
      <formula>U$3-1</formula>
    </cfRule>
  </conditionalFormatting>
  <conditionalFormatting sqref="U21">
    <cfRule type="cellIs" dxfId="197" priority="25" stopIfTrue="1" operator="equal">
      <formula>U$3-2</formula>
    </cfRule>
  </conditionalFormatting>
  <conditionalFormatting sqref="U21">
    <cfRule type="cellIs" dxfId="196" priority="24" stopIfTrue="1" operator="greaterThan">
      <formula>$U$3+2+AU21</formula>
    </cfRule>
  </conditionalFormatting>
  <conditionalFormatting sqref="V21">
    <cfRule type="cellIs" dxfId="195" priority="22" stopIfTrue="1" operator="equal">
      <formula>V$3-1</formula>
    </cfRule>
  </conditionalFormatting>
  <conditionalFormatting sqref="V21">
    <cfRule type="cellIs" dxfId="194" priority="21" stopIfTrue="1" operator="equal">
      <formula>V$3-2</formula>
    </cfRule>
  </conditionalFormatting>
  <conditionalFormatting sqref="V21">
    <cfRule type="cellIs" dxfId="193" priority="20" stopIfTrue="1" operator="greaterThan">
      <formula>$V$3+2+AV21</formula>
    </cfRule>
  </conditionalFormatting>
  <conditionalFormatting sqref="W21">
    <cfRule type="cellIs" dxfId="192" priority="18" stopIfTrue="1" operator="equal">
      <formula>W$3-1</formula>
    </cfRule>
  </conditionalFormatting>
  <conditionalFormatting sqref="W21">
    <cfRule type="cellIs" dxfId="191" priority="17" stopIfTrue="1" operator="equal">
      <formula>W$3-2</formula>
    </cfRule>
  </conditionalFormatting>
  <conditionalFormatting sqref="W21">
    <cfRule type="cellIs" dxfId="190" priority="16" stopIfTrue="1" operator="greaterThan">
      <formula>$W$3+2+AW21</formula>
    </cfRule>
  </conditionalFormatting>
  <conditionalFormatting sqref="T21">
    <cfRule type="cellIs" dxfId="189" priority="13" stopIfTrue="1" operator="equal">
      <formula>T$3-1</formula>
    </cfRule>
  </conditionalFormatting>
  <conditionalFormatting sqref="T21">
    <cfRule type="cellIs" dxfId="188" priority="12" stopIfTrue="1" operator="equal">
      <formula>T$3-2</formula>
    </cfRule>
  </conditionalFormatting>
  <conditionalFormatting sqref="T21">
    <cfRule type="cellIs" dxfId="187" priority="11" stopIfTrue="1" operator="greaterThan">
      <formula>$T$3+2+AT21</formula>
    </cfRule>
  </conditionalFormatting>
  <conditionalFormatting sqref="Y21">
    <cfRule type="cellIs" dxfId="186" priority="10" stopIfTrue="1" operator="equal">
      <formula>0</formula>
    </cfRule>
  </conditionalFormatting>
  <conditionalFormatting sqref="Y37:Y40">
    <cfRule type="cellIs" dxfId="185" priority="9" operator="equal">
      <formula>0</formula>
    </cfRule>
  </conditionalFormatting>
  <conditionalFormatting sqref="AA37:AA40">
    <cfRule type="cellIs" dxfId="184" priority="8" operator="lessThanOrEqual">
      <formula>-7</formula>
    </cfRule>
  </conditionalFormatting>
  <conditionalFormatting sqref="AA4">
    <cfRule type="cellIs" dxfId="183" priority="6" operator="lessThanOrEqual">
      <formula>-7</formula>
    </cfRule>
  </conditionalFormatting>
  <conditionalFormatting sqref="AA36">
    <cfRule type="cellIs" dxfId="182" priority="4" operator="lessThanOrEqual">
      <formula>-7</formula>
    </cfRule>
  </conditionalFormatting>
  <conditionalFormatting sqref="AA2">
    <cfRule type="cellIs" priority="1" stopIfTrue="1" operator="lessThan">
      <formula>-12</formula>
    </cfRule>
  </conditionalFormatting>
  <conditionalFormatting sqref="AA2">
    <cfRule type="cellIs" dxfId="181" priority="2" operator="lessThanOrEqual">
      <formula>-7</formula>
    </cfRule>
  </conditionalFormatting>
  <hyperlinks>
    <hyperlink ref="A3" r:id="rId1" display="07/13/2022&gt;&gt;&gt;1:06pm" xr:uid="{267AA8D4-C8BF-4805-B28B-CE57147C4463}"/>
  </hyperlinks>
  <printOptions gridLines="1"/>
  <pageMargins left="0.74791700000000005" right="0.74791700000000005" top="0.98402800000000012" bottom="0.98402800000000012" header="0.51111100000000009" footer="0.51111100000000009"/>
  <pageSetup paperSize="9" firstPageNumber="4294967295" fitToWidth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6D69-CA49-44CD-8DD1-B453C29ECC77}">
  <dimension ref="A1:AW40"/>
  <sheetViews>
    <sheetView zoomScale="85" workbookViewId="0">
      <pane xSplit="3" ySplit="3" topLeftCell="D28" activePane="bottomRight" state="frozen"/>
      <selection activeCell="AA35" sqref="AA35"/>
      <selection pane="topRight"/>
      <selection pane="bottomLeft"/>
      <selection pane="bottomRight" activeCell="Z5" sqref="Z5:Z35"/>
    </sheetView>
  </sheetViews>
  <sheetFormatPr defaultColWidth="3.140625" defaultRowHeight="13.5" customHeight="1" x14ac:dyDescent="0.2"/>
  <cols>
    <col min="1" max="1" width="20.5703125" style="65" customWidth="1"/>
    <col min="2" max="2" width="6.5703125" style="93" customWidth="1"/>
    <col min="3" max="3" width="6.5703125" style="94" customWidth="1"/>
    <col min="4" max="4" width="6.5703125" style="88" customWidth="1"/>
    <col min="5" max="5" width="3.85546875" style="95" customWidth="1"/>
    <col min="6" max="13" width="3.85546875" style="96" customWidth="1"/>
    <col min="14" max="14" width="4.85546875" style="96" customWidth="1"/>
    <col min="15" max="15" width="4.28515625" style="97" customWidth="1"/>
    <col min="16" max="19" width="3.85546875" style="96" customWidth="1"/>
    <col min="20" max="20" width="3.85546875" style="98" customWidth="1"/>
    <col min="21" max="23" width="3.85546875" style="96" customWidth="1"/>
    <col min="24" max="24" width="4.85546875" style="96" customWidth="1"/>
    <col min="25" max="25" width="6.42578125" style="96" customWidth="1"/>
    <col min="26" max="26" width="4.85546875" style="99" customWidth="1"/>
    <col min="27" max="28" width="6.5703125" style="65" customWidth="1"/>
    <col min="29" max="29" width="2.5703125" style="76" customWidth="1"/>
    <col min="30" max="30" width="2.5703125" style="87" customWidth="1"/>
    <col min="31" max="31" width="3.28515625" style="76" customWidth="1"/>
    <col min="32" max="39" width="3.140625" style="76"/>
    <col min="40" max="40" width="5.28515625" style="76" customWidth="1"/>
    <col min="41" max="49" width="3.140625" style="76"/>
    <col min="50" max="16384" width="3.140625" style="65"/>
  </cols>
  <sheetData>
    <row r="1" spans="1:49" s="13" customFormat="1" ht="13.5" customHeight="1" x14ac:dyDescent="0.2">
      <c r="A1" s="1" t="s">
        <v>56</v>
      </c>
      <c r="B1" s="2" t="s">
        <v>1</v>
      </c>
      <c r="C1" s="3" t="s">
        <v>2</v>
      </c>
      <c r="D1" s="4" t="s">
        <v>3</v>
      </c>
      <c r="E1" s="5">
        <v>1</v>
      </c>
      <c r="F1" s="6">
        <v>2</v>
      </c>
      <c r="G1" s="5">
        <v>3</v>
      </c>
      <c r="H1" s="5">
        <v>4</v>
      </c>
      <c r="I1" s="5">
        <v>5</v>
      </c>
      <c r="J1" s="5">
        <v>6</v>
      </c>
      <c r="K1" s="5">
        <v>7</v>
      </c>
      <c r="L1" s="5">
        <v>8</v>
      </c>
      <c r="M1" s="5">
        <v>9</v>
      </c>
      <c r="N1" s="5" t="s">
        <v>4</v>
      </c>
      <c r="O1" s="7">
        <v>10</v>
      </c>
      <c r="P1" s="5">
        <v>11</v>
      </c>
      <c r="Q1" s="5">
        <v>12</v>
      </c>
      <c r="R1" s="5">
        <v>13</v>
      </c>
      <c r="S1" s="5">
        <v>14</v>
      </c>
      <c r="T1" s="8">
        <v>15</v>
      </c>
      <c r="U1" s="5">
        <v>16</v>
      </c>
      <c r="V1" s="5">
        <v>17</v>
      </c>
      <c r="W1" s="5">
        <v>18</v>
      </c>
      <c r="X1" s="9" t="s">
        <v>5</v>
      </c>
      <c r="Y1" s="5" t="s">
        <v>6</v>
      </c>
      <c r="Z1" s="9" t="s">
        <v>7</v>
      </c>
      <c r="AA1" s="10" t="s">
        <v>8</v>
      </c>
      <c r="AB1" s="11" t="s">
        <v>9</v>
      </c>
      <c r="AC1" s="12" t="s">
        <v>10</v>
      </c>
      <c r="AD1" s="11" t="s">
        <v>11</v>
      </c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</row>
    <row r="2" spans="1:49" s="13" customFormat="1" ht="13.5" customHeight="1" x14ac:dyDescent="0.2">
      <c r="A2" s="14" t="s">
        <v>12</v>
      </c>
      <c r="B2" s="2" t="s">
        <v>13</v>
      </c>
      <c r="C2" s="100">
        <v>121</v>
      </c>
      <c r="D2" s="101">
        <v>124</v>
      </c>
      <c r="E2" s="102">
        <v>3</v>
      </c>
      <c r="F2" s="103">
        <v>7</v>
      </c>
      <c r="G2" s="102">
        <v>9</v>
      </c>
      <c r="H2" s="102">
        <v>15</v>
      </c>
      <c r="I2" s="102">
        <v>1</v>
      </c>
      <c r="J2" s="102">
        <v>11</v>
      </c>
      <c r="K2" s="102">
        <v>13</v>
      </c>
      <c r="L2" s="102">
        <v>5</v>
      </c>
      <c r="M2" s="102">
        <v>17</v>
      </c>
      <c r="N2" s="104"/>
      <c r="O2" s="102">
        <v>2</v>
      </c>
      <c r="P2" s="102">
        <v>14</v>
      </c>
      <c r="Q2" s="102">
        <v>10</v>
      </c>
      <c r="R2" s="105">
        <v>8</v>
      </c>
      <c r="S2" s="102">
        <v>6</v>
      </c>
      <c r="T2" s="102">
        <v>16</v>
      </c>
      <c r="U2" s="102">
        <v>18</v>
      </c>
      <c r="V2" s="102">
        <v>4</v>
      </c>
      <c r="W2" s="102">
        <v>12</v>
      </c>
      <c r="X2" s="9"/>
      <c r="Y2" s="19">
        <f>MIN(Y5:Y35)</f>
        <v>78</v>
      </c>
      <c r="Z2" s="20">
        <f>MIN(Z5:Z35)</f>
        <v>71</v>
      </c>
      <c r="AA2" s="106">
        <v>69.2</v>
      </c>
      <c r="AB2" s="107">
        <v>71.2</v>
      </c>
      <c r="AC2" s="12" t="s">
        <v>14</v>
      </c>
      <c r="AD2" s="11" t="s">
        <v>15</v>
      </c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</row>
    <row r="3" spans="1:49" s="34" customFormat="1" ht="13.5" customHeight="1" x14ac:dyDescent="0.2">
      <c r="A3" s="23" t="s">
        <v>57</v>
      </c>
      <c r="B3" s="108">
        <v>72</v>
      </c>
      <c r="C3" s="109">
        <v>118</v>
      </c>
      <c r="D3" s="110">
        <v>110</v>
      </c>
      <c r="E3" s="26">
        <v>5</v>
      </c>
      <c r="F3" s="27">
        <v>4</v>
      </c>
      <c r="G3" s="26">
        <v>4</v>
      </c>
      <c r="H3" s="26">
        <v>3</v>
      </c>
      <c r="I3" s="26">
        <v>5</v>
      </c>
      <c r="J3" s="26">
        <v>4</v>
      </c>
      <c r="K3" s="26">
        <v>3</v>
      </c>
      <c r="L3" s="26">
        <v>4</v>
      </c>
      <c r="M3" s="26">
        <v>4</v>
      </c>
      <c r="N3" s="28">
        <f>SUM(E3:M3)</f>
        <v>36</v>
      </c>
      <c r="O3" s="26">
        <v>5</v>
      </c>
      <c r="P3" s="26">
        <v>4</v>
      </c>
      <c r="Q3" s="26">
        <v>3</v>
      </c>
      <c r="R3" s="26">
        <v>4</v>
      </c>
      <c r="S3" s="26">
        <v>4</v>
      </c>
      <c r="T3" s="26">
        <v>4</v>
      </c>
      <c r="U3" s="26">
        <v>3</v>
      </c>
      <c r="V3" s="26">
        <v>5</v>
      </c>
      <c r="W3" s="26">
        <v>4</v>
      </c>
      <c r="X3" s="111">
        <f>SUM(O3:W3)</f>
        <v>36</v>
      </c>
      <c r="Y3" s="28">
        <f>SUM(N3,X3)</f>
        <v>72</v>
      </c>
      <c r="Z3" s="31">
        <f>MIN(Z4:Z50)</f>
        <v>71</v>
      </c>
      <c r="AA3" s="32">
        <v>68.5</v>
      </c>
      <c r="AB3" s="32">
        <v>65.5</v>
      </c>
      <c r="AC3" s="33" t="s">
        <v>17</v>
      </c>
      <c r="AD3" s="11" t="s">
        <v>18</v>
      </c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</row>
    <row r="4" spans="1:49" s="34" customFormat="1" ht="13.5" customHeight="1" x14ac:dyDescent="0.2">
      <c r="A4" s="35" t="s">
        <v>19</v>
      </c>
      <c r="B4" s="36"/>
      <c r="C4" s="37" t="s">
        <v>17</v>
      </c>
      <c r="D4" s="38" t="s">
        <v>17</v>
      </c>
      <c r="E4" s="39">
        <v>11</v>
      </c>
      <c r="F4" s="40">
        <v>9</v>
      </c>
      <c r="G4" s="39">
        <v>7</v>
      </c>
      <c r="H4" s="39">
        <v>17</v>
      </c>
      <c r="I4" s="39">
        <v>1</v>
      </c>
      <c r="J4" s="39">
        <v>5</v>
      </c>
      <c r="K4" s="39">
        <v>13</v>
      </c>
      <c r="L4" s="39">
        <v>3</v>
      </c>
      <c r="M4" s="39">
        <v>15</v>
      </c>
      <c r="N4" s="41"/>
      <c r="O4" s="42">
        <v>8</v>
      </c>
      <c r="P4" s="39">
        <v>16</v>
      </c>
      <c r="Q4" s="39">
        <v>12</v>
      </c>
      <c r="R4" s="42">
        <v>6</v>
      </c>
      <c r="S4" s="39">
        <v>4</v>
      </c>
      <c r="T4" s="39">
        <v>18</v>
      </c>
      <c r="U4" s="39">
        <v>14</v>
      </c>
      <c r="V4" s="39">
        <v>2</v>
      </c>
      <c r="W4" s="39">
        <v>10</v>
      </c>
      <c r="X4" s="43"/>
      <c r="Y4" s="44"/>
      <c r="Z4" s="44"/>
      <c r="AA4" s="45" t="s">
        <v>17</v>
      </c>
      <c r="AB4" s="46" t="s">
        <v>17</v>
      </c>
      <c r="AC4" s="33"/>
      <c r="AD4" s="47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</row>
    <row r="5" spans="1:49" s="34" customFormat="1" ht="13.5" customHeight="1" x14ac:dyDescent="0.2">
      <c r="A5" s="48" t="s">
        <v>20</v>
      </c>
      <c r="B5" s="49">
        <v>18</v>
      </c>
      <c r="C5" s="50">
        <f t="shared" ref="C5:C35" si="0">_xlfn.IFS($A$5:$A$35="Andi Grant",ROUND($B$5:$B$35*($C$2/113)-($B$3-$AA$2),0),$A$5:$A$35&lt;&gt;"Andi Grant",ROUND($B$5:$B$35*($C$3/113)-($B$3-$AA$3),0))</f>
        <v>15</v>
      </c>
      <c r="D5" s="50">
        <v>0</v>
      </c>
      <c r="E5" s="51">
        <v>7</v>
      </c>
      <c r="F5" s="52">
        <v>6</v>
      </c>
      <c r="G5" s="51">
        <v>6</v>
      </c>
      <c r="H5" s="51">
        <v>3</v>
      </c>
      <c r="I5" s="51">
        <v>5</v>
      </c>
      <c r="J5" s="51">
        <v>5</v>
      </c>
      <c r="K5" s="51">
        <v>3</v>
      </c>
      <c r="L5" s="51">
        <v>5</v>
      </c>
      <c r="M5" s="51">
        <v>5</v>
      </c>
      <c r="N5" s="8">
        <f t="shared" ref="N5:N35" si="1">SUM(E5:M5)</f>
        <v>45</v>
      </c>
      <c r="O5" s="53">
        <v>6</v>
      </c>
      <c r="P5" s="51">
        <v>4</v>
      </c>
      <c r="Q5" s="51">
        <v>3</v>
      </c>
      <c r="R5" s="51">
        <v>5</v>
      </c>
      <c r="S5" s="51">
        <v>5</v>
      </c>
      <c r="T5" s="51">
        <v>5</v>
      </c>
      <c r="U5" s="51">
        <v>4</v>
      </c>
      <c r="V5" s="51">
        <v>5</v>
      </c>
      <c r="W5" s="53">
        <v>10</v>
      </c>
      <c r="X5" s="54">
        <f t="shared" ref="X5:X35" si="2">SUM(O5:W5)</f>
        <v>47</v>
      </c>
      <c r="Y5" s="55">
        <f t="shared" ref="Y5:Y35" si="3">SUM(N5+X5)</f>
        <v>92</v>
      </c>
      <c r="Z5" s="56">
        <f t="shared" ref="Z5:Z35" si="4">SUM(ROUND(Y5-AC5,0))</f>
        <v>77</v>
      </c>
      <c r="AA5" s="57">
        <f t="shared" ref="AA5:AA35" si="5">IF(X5&gt;0,ROUND(Y5-($AC$5:$AC$35+$B$3),0),0)</f>
        <v>5</v>
      </c>
      <c r="AB5" s="47"/>
      <c r="AC5" s="58">
        <f t="shared" ref="AC5:AC35" si="6">IF(D5&gt;0,D5,C5)</f>
        <v>15</v>
      </c>
      <c r="AD5" s="59">
        <v>4</v>
      </c>
      <c r="AE5" s="60">
        <f>HLOOKUP($AC5,[1]HH!$A$2:$AO$20,E$4+1)</f>
        <v>1</v>
      </c>
      <c r="AF5" s="60">
        <f>HLOOKUP($AC5,[1]HH!$A$2:$AO$20,F$4+1)</f>
        <v>1</v>
      </c>
      <c r="AG5" s="60">
        <f>HLOOKUP($AC5,[1]HH!$A$2:$AO$20,G$4+1)</f>
        <v>1</v>
      </c>
      <c r="AH5" s="60">
        <f>HLOOKUP($AC5,[1]HH!$A$2:$AO$20,H$4+1)</f>
        <v>0</v>
      </c>
      <c r="AI5" s="60">
        <f>HLOOKUP($AC5,[1]HH!$A$2:$AO$20,I$4+1)</f>
        <v>1</v>
      </c>
      <c r="AJ5" s="60">
        <f>HLOOKUP($AC5,[1]HH!$A$2:$AO$20,J$4+1)</f>
        <v>1</v>
      </c>
      <c r="AK5" s="60">
        <f>HLOOKUP($AC5,[1]HH!$A$2:$AO$20,K$4+1)</f>
        <v>1</v>
      </c>
      <c r="AL5" s="60">
        <f>HLOOKUP($AC5,[1]HH!$A$2:$AO$20,L$4+1)</f>
        <v>1</v>
      </c>
      <c r="AM5" s="60">
        <f>HLOOKUP($AC5,[1]HH!$A$2:$AO$20,M$4+1)</f>
        <v>1</v>
      </c>
      <c r="AN5" s="60"/>
      <c r="AO5" s="60">
        <f>HLOOKUP($AC5,[1]HH!$A$2:$AO$20,O$4+1)</f>
        <v>1</v>
      </c>
      <c r="AP5" s="60">
        <f>HLOOKUP($AC5,[1]HH!$A$2:$AO$20,P$4+1)</f>
        <v>0</v>
      </c>
      <c r="AQ5" s="60">
        <f>HLOOKUP($AC5,[1]HH!$A$2:$AO$20,Q$4+1)</f>
        <v>1</v>
      </c>
      <c r="AR5" s="60">
        <f>HLOOKUP($AC5,[1]HH!$A$2:$AO$20,R$4+1)</f>
        <v>1</v>
      </c>
      <c r="AS5" s="60">
        <f>HLOOKUP($AC5,[1]HH!$A$2:$AO$20,S$4+1)</f>
        <v>1</v>
      </c>
      <c r="AT5" s="60">
        <f>HLOOKUP($AC5,[1]HH!$A$2:$AO$20,T$4+1)</f>
        <v>0</v>
      </c>
      <c r="AU5" s="60">
        <f>HLOOKUP($AC5,[1]HH!$A$2:$AO$20,U$4+1)</f>
        <v>1</v>
      </c>
      <c r="AV5" s="60">
        <f>HLOOKUP($AC5,[1]HH!$A$2:$AO$20,V$4+1)</f>
        <v>1</v>
      </c>
      <c r="AW5" s="60">
        <f>HLOOKUP($AC5,[1]HH!$A$2:$AO$20,W$4+1)</f>
        <v>1</v>
      </c>
    </row>
    <row r="6" spans="1:49" s="34" customFormat="1" ht="13.5" customHeight="1" x14ac:dyDescent="0.2">
      <c r="A6" s="61" t="s">
        <v>21</v>
      </c>
      <c r="B6" s="49">
        <v>11.3</v>
      </c>
      <c r="C6" s="50">
        <f t="shared" si="0"/>
        <v>9</v>
      </c>
      <c r="D6" s="50">
        <f t="shared" ref="D6:D34" si="7">_xlfn.IFS($A$5:$A$35="Andi Grant",ROUND($B$5:$B$35*($D$2/113)-($B$3-$AB$2),0),$A$5:$A$35&lt;&gt;"Andi Grant",ROUND($B$5:$B$35*($D$3/113)-($B$3-$AB$3),0))</f>
        <v>12</v>
      </c>
      <c r="E6" s="51">
        <v>5</v>
      </c>
      <c r="F6" s="52">
        <v>6</v>
      </c>
      <c r="G6" s="51">
        <v>4</v>
      </c>
      <c r="H6" s="51">
        <v>3</v>
      </c>
      <c r="I6" s="51">
        <v>7</v>
      </c>
      <c r="J6" s="51">
        <v>5</v>
      </c>
      <c r="K6" s="51">
        <v>3</v>
      </c>
      <c r="L6" s="51">
        <v>6</v>
      </c>
      <c r="M6" s="51">
        <v>4</v>
      </c>
      <c r="N6" s="8">
        <f t="shared" si="1"/>
        <v>43</v>
      </c>
      <c r="O6" s="53">
        <v>7</v>
      </c>
      <c r="P6" s="51">
        <v>5</v>
      </c>
      <c r="Q6" s="51">
        <v>4</v>
      </c>
      <c r="R6" s="51">
        <v>4</v>
      </c>
      <c r="S6" s="51">
        <v>5</v>
      </c>
      <c r="T6" s="51">
        <v>4</v>
      </c>
      <c r="U6" s="51">
        <v>2</v>
      </c>
      <c r="V6" s="51">
        <v>7</v>
      </c>
      <c r="W6" s="53">
        <v>4</v>
      </c>
      <c r="X6" s="54">
        <f t="shared" si="2"/>
        <v>42</v>
      </c>
      <c r="Y6" s="55">
        <f t="shared" si="3"/>
        <v>85</v>
      </c>
      <c r="Z6" s="56">
        <f t="shared" si="4"/>
        <v>73</v>
      </c>
      <c r="AA6" s="57">
        <f t="shared" si="5"/>
        <v>1</v>
      </c>
      <c r="AB6" s="47"/>
      <c r="AC6" s="58">
        <f t="shared" si="6"/>
        <v>12</v>
      </c>
      <c r="AD6" s="59">
        <v>3</v>
      </c>
      <c r="AE6" s="60">
        <f>HLOOKUP($AC6,[1]HH!$A$2:$AO$20,E$4+1)</f>
        <v>1</v>
      </c>
      <c r="AF6" s="60">
        <f>HLOOKUP($AC6,[1]HH!$A$2:$AO$20,F$4+1)</f>
        <v>1</v>
      </c>
      <c r="AG6" s="60">
        <f>HLOOKUP($AC6,[1]HH!$A$2:$AO$20,G$4+1)</f>
        <v>1</v>
      </c>
      <c r="AH6" s="60">
        <f>HLOOKUP($AC6,[1]HH!$A$2:$AO$20,H$4+1)</f>
        <v>0</v>
      </c>
      <c r="AI6" s="60">
        <f>HLOOKUP($AC6,[1]HH!$A$2:$AO$20,I$4+1)</f>
        <v>1</v>
      </c>
      <c r="AJ6" s="60">
        <f>HLOOKUP($AC6,[1]HH!$A$2:$AO$20,J$4+1)</f>
        <v>1</v>
      </c>
      <c r="AK6" s="60">
        <f>HLOOKUP($AC6,[1]HH!$A$2:$AO$20,K$4+1)</f>
        <v>0</v>
      </c>
      <c r="AL6" s="60">
        <f>HLOOKUP($AC6,[1]HH!$A$2:$AO$20,L$4+1)</f>
        <v>1</v>
      </c>
      <c r="AM6" s="60">
        <f>HLOOKUP($AC6,[1]HH!$A$2:$AO$20,M$4+1)</f>
        <v>0</v>
      </c>
      <c r="AN6" s="60"/>
      <c r="AO6" s="60">
        <f>HLOOKUP($AC6,[1]HH!$A$2:$AO$20,O$4+1)</f>
        <v>1</v>
      </c>
      <c r="AP6" s="60">
        <f>HLOOKUP($AC6,[1]HH!$A$2:$AO$20,P$4+1)</f>
        <v>0</v>
      </c>
      <c r="AQ6" s="60">
        <f>HLOOKUP($AC6,[1]HH!$A$2:$AO$20,Q$4+1)</f>
        <v>1</v>
      </c>
      <c r="AR6" s="60">
        <f>HLOOKUP($AC6,[1]HH!$A$2:$AO$20,R$4+1)</f>
        <v>1</v>
      </c>
      <c r="AS6" s="60">
        <f>HLOOKUP($AC6,[1]HH!$A$2:$AO$20,S$4+1)</f>
        <v>1</v>
      </c>
      <c r="AT6" s="60">
        <f>HLOOKUP($AC6,[1]HH!$A$2:$AO$20,T$4+1)</f>
        <v>0</v>
      </c>
      <c r="AU6" s="60">
        <f>HLOOKUP($AC6,[1]HH!$A$2:$AO$20,U$4+1)</f>
        <v>0</v>
      </c>
      <c r="AV6" s="60">
        <f>HLOOKUP($AC6,[1]HH!$A$2:$AO$20,V$4+1)</f>
        <v>1</v>
      </c>
      <c r="AW6" s="60">
        <f>HLOOKUP($AC6,[1]HH!$A$2:$AO$20,W$4+1)</f>
        <v>1</v>
      </c>
    </row>
    <row r="7" spans="1:49" ht="13.5" customHeight="1" x14ac:dyDescent="0.2">
      <c r="A7" s="62" t="s">
        <v>22</v>
      </c>
      <c r="B7" s="63">
        <v>30.8</v>
      </c>
      <c r="C7" s="50">
        <f t="shared" si="0"/>
        <v>29</v>
      </c>
      <c r="D7" s="50">
        <f t="shared" si="7"/>
        <v>23</v>
      </c>
      <c r="E7" s="51">
        <v>9</v>
      </c>
      <c r="F7" s="52">
        <v>5</v>
      </c>
      <c r="G7" s="51">
        <v>7</v>
      </c>
      <c r="H7" s="51">
        <v>6</v>
      </c>
      <c r="I7" s="51">
        <v>9</v>
      </c>
      <c r="J7" s="51">
        <v>7</v>
      </c>
      <c r="K7" s="51">
        <v>6</v>
      </c>
      <c r="L7" s="51">
        <v>7</v>
      </c>
      <c r="M7" s="51">
        <v>10</v>
      </c>
      <c r="N7" s="8">
        <f t="shared" si="1"/>
        <v>66</v>
      </c>
      <c r="O7" s="53">
        <v>7</v>
      </c>
      <c r="P7" s="51">
        <v>5</v>
      </c>
      <c r="Q7" s="51">
        <v>4</v>
      </c>
      <c r="R7" s="51">
        <v>5</v>
      </c>
      <c r="S7" s="51">
        <v>5</v>
      </c>
      <c r="T7" s="51">
        <v>8</v>
      </c>
      <c r="U7" s="51">
        <v>3</v>
      </c>
      <c r="V7" s="51">
        <v>8</v>
      </c>
      <c r="W7" s="53">
        <v>7</v>
      </c>
      <c r="X7" s="54">
        <f t="shared" si="2"/>
        <v>52</v>
      </c>
      <c r="Y7" s="55">
        <f t="shared" si="3"/>
        <v>118</v>
      </c>
      <c r="Z7" s="56">
        <f t="shared" si="4"/>
        <v>95</v>
      </c>
      <c r="AA7" s="57">
        <f t="shared" si="5"/>
        <v>23</v>
      </c>
      <c r="AB7" s="64"/>
      <c r="AC7" s="58">
        <f t="shared" si="6"/>
        <v>23</v>
      </c>
      <c r="AD7" s="59">
        <v>1</v>
      </c>
      <c r="AE7" s="60">
        <f>HLOOKUP($AC7,[1]HH!$A$2:$AO$20,E$4+1)</f>
        <v>1</v>
      </c>
      <c r="AF7" s="60">
        <f>HLOOKUP($AC7,[1]HH!$A$2:$AO$20,F$4+1)</f>
        <v>1</v>
      </c>
      <c r="AG7" s="60">
        <f>HLOOKUP($AC7,[1]HH!$A$2:$AO$20,G$4+1)</f>
        <v>1</v>
      </c>
      <c r="AH7" s="60">
        <f>HLOOKUP($AC7,[1]HH!$A$2:$AO$20,H$4+1)</f>
        <v>1</v>
      </c>
      <c r="AI7" s="60">
        <f>HLOOKUP($AC7,[1]HH!$A$2:$AO$20,I$4+1)</f>
        <v>2</v>
      </c>
      <c r="AJ7" s="60">
        <f>HLOOKUP($AC7,[1]HH!$A$2:$AO$20,J$4+1)</f>
        <v>2</v>
      </c>
      <c r="AK7" s="60">
        <f>HLOOKUP($AC7,[1]HH!$A$2:$AO$20,K$4+1)</f>
        <v>1</v>
      </c>
      <c r="AL7" s="60">
        <f>HLOOKUP($AC7,[1]HH!$A$2:$AO$20,L$4+1)</f>
        <v>2</v>
      </c>
      <c r="AM7" s="60">
        <f>HLOOKUP($AC7,[1]HH!$A$2:$AO$20,M$4+1)</f>
        <v>1</v>
      </c>
      <c r="AN7" s="60"/>
      <c r="AO7" s="60">
        <f>HLOOKUP($AC7,[1]HH!$A$2:$AO$20,O$4+1)</f>
        <v>1</v>
      </c>
      <c r="AP7" s="60">
        <f>HLOOKUP($AC7,[1]HH!$A$2:$AO$20,P$4+1)</f>
        <v>1</v>
      </c>
      <c r="AQ7" s="60">
        <f>HLOOKUP($AC7,[1]HH!$A$2:$AO$20,Q$4+1)</f>
        <v>1</v>
      </c>
      <c r="AR7" s="60">
        <f>HLOOKUP($AC7,[1]HH!$A$2:$AO$20,R$4+1)</f>
        <v>1</v>
      </c>
      <c r="AS7" s="60">
        <f>HLOOKUP($AC7,[1]HH!$A$2:$AO$20,S$4+1)</f>
        <v>2</v>
      </c>
      <c r="AT7" s="60">
        <f>HLOOKUP($AC7,[1]HH!$A$2:$AO$20,T$4+1)</f>
        <v>1</v>
      </c>
      <c r="AU7" s="60">
        <f>HLOOKUP($AC7,[1]HH!$A$2:$AO$20,U$4+1)</f>
        <v>1</v>
      </c>
      <c r="AV7" s="60">
        <f>HLOOKUP($AC7,[1]HH!$A$2:$AO$20,V$4+1)</f>
        <v>2</v>
      </c>
      <c r="AW7" s="60">
        <f>HLOOKUP($AC7,[1]HH!$A$2:$AO$20,W$4+1)</f>
        <v>1</v>
      </c>
    </row>
    <row r="8" spans="1:49" ht="13.5" customHeight="1" x14ac:dyDescent="0.2">
      <c r="A8" s="66" t="s">
        <v>23</v>
      </c>
      <c r="B8" s="63">
        <v>23.2</v>
      </c>
      <c r="C8" s="50">
        <f t="shared" si="0"/>
        <v>21</v>
      </c>
      <c r="D8" s="50">
        <f t="shared" si="7"/>
        <v>16</v>
      </c>
      <c r="E8" s="51">
        <v>4</v>
      </c>
      <c r="F8" s="52">
        <v>5</v>
      </c>
      <c r="G8" s="51">
        <v>5</v>
      </c>
      <c r="H8" s="51">
        <v>5</v>
      </c>
      <c r="I8" s="51">
        <v>5</v>
      </c>
      <c r="J8" s="51">
        <v>5</v>
      </c>
      <c r="K8" s="51">
        <v>5</v>
      </c>
      <c r="L8" s="51">
        <v>9</v>
      </c>
      <c r="M8" s="51">
        <v>4</v>
      </c>
      <c r="N8" s="8">
        <f t="shared" si="1"/>
        <v>47</v>
      </c>
      <c r="O8" s="53">
        <v>6</v>
      </c>
      <c r="P8" s="51">
        <v>4</v>
      </c>
      <c r="Q8" s="51">
        <v>5</v>
      </c>
      <c r="R8" s="51">
        <v>6</v>
      </c>
      <c r="S8" s="51">
        <v>6</v>
      </c>
      <c r="T8" s="53">
        <v>7</v>
      </c>
      <c r="U8" s="51">
        <v>3</v>
      </c>
      <c r="V8" s="51">
        <v>6</v>
      </c>
      <c r="W8" s="53">
        <v>7</v>
      </c>
      <c r="X8" s="54">
        <f t="shared" si="2"/>
        <v>50</v>
      </c>
      <c r="Y8" s="55">
        <f t="shared" si="3"/>
        <v>97</v>
      </c>
      <c r="Z8" s="56">
        <f t="shared" si="4"/>
        <v>81</v>
      </c>
      <c r="AA8" s="57">
        <f t="shared" si="5"/>
        <v>9</v>
      </c>
      <c r="AB8" s="64"/>
      <c r="AC8" s="58">
        <f t="shared" si="6"/>
        <v>16</v>
      </c>
      <c r="AD8" s="59">
        <v>1</v>
      </c>
      <c r="AE8" s="60">
        <f>HLOOKUP($AC8,[1]HH!$A$2:$AO$20,E$4+1)</f>
        <v>1</v>
      </c>
      <c r="AF8" s="60">
        <f>HLOOKUP($AC8,[1]HH!$A$2:$AO$20,F$4+1)</f>
        <v>1</v>
      </c>
      <c r="AG8" s="60">
        <f>HLOOKUP($AC8,[1]HH!$A$2:$AO$20,G$4+1)</f>
        <v>1</v>
      </c>
      <c r="AH8" s="60">
        <f>HLOOKUP($AC8,[1]HH!$A$2:$AO$20,H$4+1)</f>
        <v>0</v>
      </c>
      <c r="AI8" s="60">
        <f>HLOOKUP($AC8,[1]HH!$A$2:$AO$20,I$4+1)</f>
        <v>1</v>
      </c>
      <c r="AJ8" s="60">
        <f>HLOOKUP($AC8,[1]HH!$A$2:$AO$20,J$4+1)</f>
        <v>1</v>
      </c>
      <c r="AK8" s="60">
        <f>HLOOKUP($AC8,[1]HH!$A$2:$AO$20,K$4+1)</f>
        <v>1</v>
      </c>
      <c r="AL8" s="60">
        <f>HLOOKUP($AC8,[1]HH!$A$2:$AO$20,L$4+1)</f>
        <v>1</v>
      </c>
      <c r="AM8" s="60">
        <f>HLOOKUP($AC8,[1]HH!$A$2:$AO$20,M$4+1)</f>
        <v>1</v>
      </c>
      <c r="AN8" s="60"/>
      <c r="AO8" s="60">
        <f>HLOOKUP($AC8,[1]HH!$A$2:$AO$20,O$4+1)</f>
        <v>1</v>
      </c>
      <c r="AP8" s="60">
        <f>HLOOKUP($AC8,[1]HH!$A$2:$AO$20,P$4+1)</f>
        <v>1</v>
      </c>
      <c r="AQ8" s="60">
        <f>HLOOKUP($AC8,[1]HH!$A$2:$AO$20,Q$4+1)</f>
        <v>1</v>
      </c>
      <c r="AR8" s="60">
        <f>HLOOKUP($AC8,[1]HH!$A$2:$AO$20,R$4+1)</f>
        <v>1</v>
      </c>
      <c r="AS8" s="60">
        <f>HLOOKUP($AC8,[1]HH!$A$2:$AO$20,S$4+1)</f>
        <v>1</v>
      </c>
      <c r="AT8" s="60">
        <f>HLOOKUP($AC8,[1]HH!$A$2:$AO$20,T$4+1)</f>
        <v>0</v>
      </c>
      <c r="AU8" s="60">
        <f>HLOOKUP($AC8,[1]HH!$A$2:$AO$20,U$4+1)</f>
        <v>1</v>
      </c>
      <c r="AV8" s="60">
        <f>HLOOKUP($AC8,[1]HH!$A$2:$AO$20,V$4+1)</f>
        <v>1</v>
      </c>
      <c r="AW8" s="60">
        <f>HLOOKUP($AC8,[1]HH!$A$2:$AO$20,W$4+1)</f>
        <v>1</v>
      </c>
    </row>
    <row r="9" spans="1:49" ht="13.5" customHeight="1" x14ac:dyDescent="0.2">
      <c r="A9" s="67" t="s">
        <v>24</v>
      </c>
      <c r="B9" s="63">
        <v>20.3</v>
      </c>
      <c r="C9" s="50">
        <f t="shared" si="0"/>
        <v>18</v>
      </c>
      <c r="D9" s="50">
        <f t="shared" si="7"/>
        <v>13</v>
      </c>
      <c r="E9" s="51"/>
      <c r="F9" s="52"/>
      <c r="G9" s="51"/>
      <c r="H9" s="51"/>
      <c r="I9" s="51"/>
      <c r="J9" s="51"/>
      <c r="K9" s="51"/>
      <c r="L9" s="51"/>
      <c r="M9" s="51"/>
      <c r="N9" s="8">
        <f t="shared" si="1"/>
        <v>0</v>
      </c>
      <c r="O9" s="53"/>
      <c r="P9" s="51"/>
      <c r="Q9" s="51"/>
      <c r="R9" s="51"/>
      <c r="S9" s="51"/>
      <c r="T9" s="51"/>
      <c r="U9" s="51"/>
      <c r="V9" s="51"/>
      <c r="W9" s="53"/>
      <c r="X9" s="54">
        <f t="shared" si="2"/>
        <v>0</v>
      </c>
      <c r="Y9" s="55" t="s">
        <v>17</v>
      </c>
      <c r="Z9" s="56" t="s">
        <v>17</v>
      </c>
      <c r="AA9" s="57">
        <f t="shared" si="5"/>
        <v>0</v>
      </c>
      <c r="AB9" s="64"/>
      <c r="AC9" s="58">
        <f t="shared" si="6"/>
        <v>13</v>
      </c>
      <c r="AD9" s="59"/>
      <c r="AE9" s="60">
        <f>HLOOKUP($AC9,[1]HH!$A$2:$AO$20,E$4+1)</f>
        <v>1</v>
      </c>
      <c r="AF9" s="60">
        <f>HLOOKUP($AC9,[1]HH!$A$2:$AO$20,F$4+1)</f>
        <v>1</v>
      </c>
      <c r="AG9" s="60">
        <f>HLOOKUP($AC9,[1]HH!$A$2:$AO$20,G$4+1)</f>
        <v>1</v>
      </c>
      <c r="AH9" s="60">
        <f>HLOOKUP($AC9,[1]HH!$A$2:$AO$20,H$4+1)</f>
        <v>0</v>
      </c>
      <c r="AI9" s="60">
        <f>HLOOKUP($AC9,[1]HH!$A$2:$AO$20,I$4+1)</f>
        <v>1</v>
      </c>
      <c r="AJ9" s="60">
        <f>HLOOKUP($AC9,[1]HH!$A$2:$AO$20,J$4+1)</f>
        <v>1</v>
      </c>
      <c r="AK9" s="60">
        <f>HLOOKUP($AC9,[1]HH!$A$2:$AO$20,K$4+1)</f>
        <v>1</v>
      </c>
      <c r="AL9" s="60">
        <f>HLOOKUP($AC9,[1]HH!$A$2:$AO$20,L$4+1)</f>
        <v>1</v>
      </c>
      <c r="AM9" s="60">
        <f>HLOOKUP($AC9,[1]HH!$A$2:$AO$20,M$4+1)</f>
        <v>0</v>
      </c>
      <c r="AN9" s="60"/>
      <c r="AO9" s="60">
        <f>HLOOKUP($AC9,[1]HH!$A$2:$AO$20,O$4+1)</f>
        <v>1</v>
      </c>
      <c r="AP9" s="60">
        <f>HLOOKUP($AC9,[1]HH!$A$2:$AO$20,P$4+1)</f>
        <v>0</v>
      </c>
      <c r="AQ9" s="60">
        <f>HLOOKUP($AC9,[1]HH!$A$2:$AO$20,Q$4+1)</f>
        <v>1</v>
      </c>
      <c r="AR9" s="60">
        <f>HLOOKUP($AC9,[1]HH!$A$2:$AO$20,R$4+1)</f>
        <v>1</v>
      </c>
      <c r="AS9" s="60">
        <f>HLOOKUP($AC9,[1]HH!$A$2:$AO$20,S$4+1)</f>
        <v>1</v>
      </c>
      <c r="AT9" s="60">
        <f>HLOOKUP($AC9,[1]HH!$A$2:$AO$20,T$4+1)</f>
        <v>0</v>
      </c>
      <c r="AU9" s="60">
        <f>HLOOKUP($AC9,[1]HH!$A$2:$AO$20,U$4+1)</f>
        <v>0</v>
      </c>
      <c r="AV9" s="60">
        <f>HLOOKUP($AC9,[1]HH!$A$2:$AO$20,V$4+1)</f>
        <v>1</v>
      </c>
      <c r="AW9" s="60">
        <f>HLOOKUP($AC9,[1]HH!$A$2:$AO$20,W$4+1)</f>
        <v>1</v>
      </c>
    </row>
    <row r="10" spans="1:49" ht="13.5" customHeight="1" x14ac:dyDescent="0.2">
      <c r="A10" s="66" t="s">
        <v>25</v>
      </c>
      <c r="B10" s="63">
        <v>29.1</v>
      </c>
      <c r="C10" s="50">
        <f t="shared" si="0"/>
        <v>27</v>
      </c>
      <c r="D10" s="50">
        <v>0</v>
      </c>
      <c r="E10" s="51"/>
      <c r="F10" s="52"/>
      <c r="G10" s="51"/>
      <c r="H10" s="51"/>
      <c r="I10" s="51"/>
      <c r="J10" s="51"/>
      <c r="K10" s="51"/>
      <c r="L10" s="51"/>
      <c r="M10" s="51"/>
      <c r="N10" s="8">
        <f t="shared" si="1"/>
        <v>0</v>
      </c>
      <c r="O10" s="53"/>
      <c r="P10" s="51"/>
      <c r="Q10" s="51"/>
      <c r="R10" s="51"/>
      <c r="S10" s="51"/>
      <c r="T10" s="51"/>
      <c r="U10" s="51"/>
      <c r="V10" s="51"/>
      <c r="W10" s="53"/>
      <c r="X10" s="54">
        <f t="shared" si="2"/>
        <v>0</v>
      </c>
      <c r="Y10" s="55" t="s">
        <v>17</v>
      </c>
      <c r="Z10" s="56" t="s">
        <v>17</v>
      </c>
      <c r="AA10" s="57">
        <f t="shared" si="5"/>
        <v>0</v>
      </c>
      <c r="AB10" s="64"/>
      <c r="AC10" s="58">
        <f t="shared" si="6"/>
        <v>27</v>
      </c>
      <c r="AD10" s="59"/>
      <c r="AE10" s="60">
        <f>HLOOKUP($AC10,[1]HH!$A$2:$AO$20,E$4+1)</f>
        <v>1</v>
      </c>
      <c r="AF10" s="60">
        <f>HLOOKUP($AC10,[1]HH!$A$2:$AO$20,F$4+1)</f>
        <v>2</v>
      </c>
      <c r="AG10" s="60">
        <f>HLOOKUP($AC10,[1]HH!$A$2:$AO$20,G$4+1)</f>
        <v>2</v>
      </c>
      <c r="AH10" s="60">
        <f>HLOOKUP($AC10,[1]HH!$A$2:$AO$20,H$4+1)</f>
        <v>1</v>
      </c>
      <c r="AI10" s="60">
        <f>HLOOKUP($AC10,[1]HH!$A$2:$AO$20,I$4+1)</f>
        <v>2</v>
      </c>
      <c r="AJ10" s="60">
        <f>HLOOKUP($AC10,[1]HH!$A$2:$AO$20,J$4+1)</f>
        <v>2</v>
      </c>
      <c r="AK10" s="60">
        <f>HLOOKUP($AC10,[1]HH!$A$2:$AO$20,K$4+1)</f>
        <v>1</v>
      </c>
      <c r="AL10" s="60">
        <f>HLOOKUP($AC10,[1]HH!$A$2:$AO$20,L$4+1)</f>
        <v>2</v>
      </c>
      <c r="AM10" s="60">
        <f>HLOOKUP($AC10,[1]HH!$A$2:$AO$20,M$4+1)</f>
        <v>1</v>
      </c>
      <c r="AN10" s="60"/>
      <c r="AO10" s="60">
        <f>HLOOKUP($AC10,[1]HH!$A$2:$AO$20,O$4+1)</f>
        <v>2</v>
      </c>
      <c r="AP10" s="60">
        <f>HLOOKUP($AC10,[1]HH!$A$2:$AO$20,P$4+1)</f>
        <v>1</v>
      </c>
      <c r="AQ10" s="60">
        <f>HLOOKUP($AC10,[1]HH!$A$2:$AO$20,Q$4+1)</f>
        <v>1</v>
      </c>
      <c r="AR10" s="60">
        <f>HLOOKUP($AC10,[1]HH!$A$2:$AO$20,R$4+1)</f>
        <v>2</v>
      </c>
      <c r="AS10" s="60">
        <f>HLOOKUP($AC10,[1]HH!$A$2:$AO$20,S$4+1)</f>
        <v>2</v>
      </c>
      <c r="AT10" s="60">
        <f>HLOOKUP($AC10,[1]HH!$A$2:$AO$20,T$4+1)</f>
        <v>1</v>
      </c>
      <c r="AU10" s="60">
        <f>HLOOKUP($AC10,[1]HH!$A$2:$AO$20,U$4+1)</f>
        <v>1</v>
      </c>
      <c r="AV10" s="60">
        <f>HLOOKUP($AC10,[1]HH!$A$2:$AO$20,V$4+1)</f>
        <v>2</v>
      </c>
      <c r="AW10" s="60">
        <f>HLOOKUP($AC10,[1]HH!$A$2:$AO$20,W$4+1)</f>
        <v>1</v>
      </c>
    </row>
    <row r="11" spans="1:49" ht="13.5" customHeight="1" x14ac:dyDescent="0.2">
      <c r="A11" s="66" t="s">
        <v>26</v>
      </c>
      <c r="B11" s="63">
        <v>11.7</v>
      </c>
      <c r="C11" s="50">
        <f t="shared" si="0"/>
        <v>9</v>
      </c>
      <c r="D11" s="50">
        <v>0</v>
      </c>
      <c r="E11" s="51"/>
      <c r="F11" s="52"/>
      <c r="G11" s="51"/>
      <c r="H11" s="51"/>
      <c r="I11" s="51"/>
      <c r="J11" s="51"/>
      <c r="K11" s="51"/>
      <c r="L11" s="51"/>
      <c r="M11" s="51"/>
      <c r="N11" s="8">
        <f t="shared" si="1"/>
        <v>0</v>
      </c>
      <c r="O11" s="53"/>
      <c r="P11" s="51"/>
      <c r="Q11" s="51"/>
      <c r="R11" s="51"/>
      <c r="S11" s="51"/>
      <c r="T11" s="51"/>
      <c r="U11" s="51"/>
      <c r="V11" s="51"/>
      <c r="W11" s="53"/>
      <c r="X11" s="54">
        <f t="shared" si="2"/>
        <v>0</v>
      </c>
      <c r="Y11" s="55" t="s">
        <v>17</v>
      </c>
      <c r="Z11" s="56" t="s">
        <v>17</v>
      </c>
      <c r="AA11" s="57">
        <f t="shared" si="5"/>
        <v>0</v>
      </c>
      <c r="AB11" s="64"/>
      <c r="AC11" s="58">
        <f t="shared" si="6"/>
        <v>9</v>
      </c>
      <c r="AD11" s="59"/>
      <c r="AE11" s="60">
        <f>HLOOKUP($AC11,[1]HH!$A$2:$AO$20,E$4+1)</f>
        <v>0</v>
      </c>
      <c r="AF11" s="60">
        <f>HLOOKUP($AC11,[1]HH!$A$2:$AO$20,F$4+1)</f>
        <v>1</v>
      </c>
      <c r="AG11" s="60">
        <f>HLOOKUP($AC11,[1]HH!$A$2:$AO$20,G$4+1)</f>
        <v>1</v>
      </c>
      <c r="AH11" s="60">
        <f>HLOOKUP($AC11,[1]HH!$A$2:$AO$20,H$4+1)</f>
        <v>0</v>
      </c>
      <c r="AI11" s="60">
        <f>HLOOKUP($AC11,[1]HH!$A$2:$AO$20,I$4+1)</f>
        <v>1</v>
      </c>
      <c r="AJ11" s="60">
        <f>HLOOKUP($AC11,[1]HH!$A$2:$AO$20,J$4+1)</f>
        <v>1</v>
      </c>
      <c r="AK11" s="60">
        <f>HLOOKUP($AC11,[1]HH!$A$2:$AO$20,K$4+1)</f>
        <v>0</v>
      </c>
      <c r="AL11" s="60">
        <f>HLOOKUP($AC11,[1]HH!$A$2:$AO$20,L$4+1)</f>
        <v>1</v>
      </c>
      <c r="AM11" s="60">
        <f>HLOOKUP($AC11,[1]HH!$A$2:$AO$20,M$4+1)</f>
        <v>0</v>
      </c>
      <c r="AN11" s="60"/>
      <c r="AO11" s="60">
        <f>HLOOKUP($AC11,[1]HH!$A$2:$AO$20,O$4+1)</f>
        <v>1</v>
      </c>
      <c r="AP11" s="60">
        <f>HLOOKUP($AC11,[1]HH!$A$2:$AO$20,P$4+1)</f>
        <v>0</v>
      </c>
      <c r="AQ11" s="60">
        <f>HLOOKUP($AC11,[1]HH!$A$2:$AO$20,Q$4+1)</f>
        <v>0</v>
      </c>
      <c r="AR11" s="60">
        <f>HLOOKUP($AC11,[1]HH!$A$2:$AO$20,R$4+1)</f>
        <v>1</v>
      </c>
      <c r="AS11" s="60">
        <f>HLOOKUP($AC11,[1]HH!$A$2:$AO$20,S$4+1)</f>
        <v>1</v>
      </c>
      <c r="AT11" s="60">
        <f>HLOOKUP($AC11,[1]HH!$A$2:$AO$20,T$4+1)</f>
        <v>0</v>
      </c>
      <c r="AU11" s="60">
        <f>HLOOKUP($AC11,[1]HH!$A$2:$AO$20,U$4+1)</f>
        <v>0</v>
      </c>
      <c r="AV11" s="60">
        <f>HLOOKUP($AC11,[1]HH!$A$2:$AO$20,V$4+1)</f>
        <v>1</v>
      </c>
      <c r="AW11" s="60">
        <f>HLOOKUP($AC11,[1]HH!$A$2:$AO$20,W$4+1)</f>
        <v>0</v>
      </c>
    </row>
    <row r="12" spans="1:49" ht="13.5" customHeight="1" x14ac:dyDescent="0.2">
      <c r="A12" s="66" t="s">
        <v>27</v>
      </c>
      <c r="B12" s="63">
        <v>11.4</v>
      </c>
      <c r="C12" s="50">
        <f t="shared" si="0"/>
        <v>8</v>
      </c>
      <c r="D12" s="50">
        <v>0</v>
      </c>
      <c r="E12" s="51">
        <v>6</v>
      </c>
      <c r="F12" s="52">
        <v>6</v>
      </c>
      <c r="G12" s="51">
        <v>5</v>
      </c>
      <c r="H12" s="51">
        <v>4</v>
      </c>
      <c r="I12" s="51">
        <v>5</v>
      </c>
      <c r="J12" s="51">
        <v>6</v>
      </c>
      <c r="K12" s="51">
        <v>3</v>
      </c>
      <c r="L12" s="51">
        <v>5</v>
      </c>
      <c r="M12" s="51">
        <v>3</v>
      </c>
      <c r="N12" s="8">
        <f t="shared" si="1"/>
        <v>43</v>
      </c>
      <c r="O12" s="53">
        <v>5</v>
      </c>
      <c r="P12" s="51">
        <v>5</v>
      </c>
      <c r="Q12" s="51">
        <v>4</v>
      </c>
      <c r="R12" s="51">
        <v>5</v>
      </c>
      <c r="S12" s="51">
        <v>5</v>
      </c>
      <c r="T12" s="51">
        <v>4</v>
      </c>
      <c r="U12" s="51">
        <v>4</v>
      </c>
      <c r="V12" s="51">
        <v>9</v>
      </c>
      <c r="W12" s="53">
        <v>4</v>
      </c>
      <c r="X12" s="54">
        <f t="shared" si="2"/>
        <v>45</v>
      </c>
      <c r="Y12" s="55">
        <f t="shared" si="3"/>
        <v>88</v>
      </c>
      <c r="Z12" s="56">
        <f t="shared" si="4"/>
        <v>80</v>
      </c>
      <c r="AA12" s="57">
        <f t="shared" si="5"/>
        <v>8</v>
      </c>
      <c r="AB12" s="64"/>
      <c r="AC12" s="58">
        <f t="shared" si="6"/>
        <v>8</v>
      </c>
      <c r="AD12" s="59">
        <v>4</v>
      </c>
      <c r="AE12" s="60">
        <f>HLOOKUP($AC12,[1]HH!$A$2:$AO$20,E$4+1)</f>
        <v>0</v>
      </c>
      <c r="AF12" s="60">
        <f>HLOOKUP($AC12,[1]HH!$A$2:$AO$20,F$4+1)</f>
        <v>0</v>
      </c>
      <c r="AG12" s="60">
        <f>HLOOKUP($AC12,[1]HH!$A$2:$AO$20,G$4+1)</f>
        <v>1</v>
      </c>
      <c r="AH12" s="60">
        <f>HLOOKUP($AC12,[1]HH!$A$2:$AO$20,H$4+1)</f>
        <v>0</v>
      </c>
      <c r="AI12" s="60">
        <f>HLOOKUP($AC12,[1]HH!$A$2:$AO$20,I$4+1)</f>
        <v>1</v>
      </c>
      <c r="AJ12" s="60">
        <f>HLOOKUP($AC12,[1]HH!$A$2:$AO$20,J$4+1)</f>
        <v>1</v>
      </c>
      <c r="AK12" s="60">
        <f>HLOOKUP($AC12,[1]HH!$A$2:$AO$20,K$4+1)</f>
        <v>0</v>
      </c>
      <c r="AL12" s="60">
        <f>HLOOKUP($AC12,[1]HH!$A$2:$AO$20,L$4+1)</f>
        <v>1</v>
      </c>
      <c r="AM12" s="60">
        <f>HLOOKUP($AC12,[1]HH!$A$2:$AO$20,M$4+1)</f>
        <v>0</v>
      </c>
      <c r="AN12" s="60"/>
      <c r="AO12" s="60">
        <f>HLOOKUP($AC12,[1]HH!$A$2:$AO$20,O$4+1)</f>
        <v>1</v>
      </c>
      <c r="AP12" s="60">
        <f>HLOOKUP($AC12,[1]HH!$A$2:$AO$20,P$4+1)</f>
        <v>0</v>
      </c>
      <c r="AQ12" s="60">
        <f>HLOOKUP($AC12,[1]HH!$A$2:$AO$20,Q$4+1)</f>
        <v>0</v>
      </c>
      <c r="AR12" s="60">
        <f>HLOOKUP($AC12,[1]HH!$A$2:$AO$20,R$4+1)</f>
        <v>1</v>
      </c>
      <c r="AS12" s="60">
        <f>HLOOKUP($AC12,[1]HH!$A$2:$AO$20,S$4+1)</f>
        <v>1</v>
      </c>
      <c r="AT12" s="60">
        <f>HLOOKUP($AC12,[1]HH!$A$2:$AO$20,T$4+1)</f>
        <v>0</v>
      </c>
      <c r="AU12" s="60">
        <f>HLOOKUP($AC12,[1]HH!$A$2:$AO$20,U$4+1)</f>
        <v>0</v>
      </c>
      <c r="AV12" s="60">
        <f>HLOOKUP($AC12,[1]HH!$A$2:$AO$20,V$4+1)</f>
        <v>1</v>
      </c>
      <c r="AW12" s="60">
        <f>HLOOKUP($AC12,[1]HH!$A$2:$AO$20,W$4+1)</f>
        <v>0</v>
      </c>
    </row>
    <row r="13" spans="1:49" ht="13.5" customHeight="1" x14ac:dyDescent="0.2">
      <c r="A13" s="66" t="s">
        <v>28</v>
      </c>
      <c r="B13" s="63">
        <v>23.5</v>
      </c>
      <c r="C13" s="50">
        <f t="shared" si="0"/>
        <v>21</v>
      </c>
      <c r="D13" s="50">
        <f t="shared" si="7"/>
        <v>16</v>
      </c>
      <c r="E13" s="51">
        <v>5</v>
      </c>
      <c r="F13" s="52">
        <v>5</v>
      </c>
      <c r="G13" s="51">
        <v>4</v>
      </c>
      <c r="H13" s="51">
        <v>3</v>
      </c>
      <c r="I13" s="51">
        <v>5</v>
      </c>
      <c r="J13" s="51">
        <v>5</v>
      </c>
      <c r="K13" s="51">
        <v>3</v>
      </c>
      <c r="L13" s="51">
        <v>5</v>
      </c>
      <c r="M13" s="51">
        <v>5</v>
      </c>
      <c r="N13" s="8">
        <f t="shared" si="1"/>
        <v>40</v>
      </c>
      <c r="O13" s="53">
        <v>6</v>
      </c>
      <c r="P13" s="51">
        <v>4</v>
      </c>
      <c r="Q13" s="51">
        <v>6</v>
      </c>
      <c r="R13" s="51">
        <v>6</v>
      </c>
      <c r="S13" s="51">
        <v>7</v>
      </c>
      <c r="T13" s="51">
        <v>4</v>
      </c>
      <c r="U13" s="51">
        <v>4</v>
      </c>
      <c r="V13" s="51">
        <v>7</v>
      </c>
      <c r="W13" s="53">
        <v>5</v>
      </c>
      <c r="X13" s="54">
        <f t="shared" si="2"/>
        <v>49</v>
      </c>
      <c r="Y13" s="55">
        <f t="shared" si="3"/>
        <v>89</v>
      </c>
      <c r="Z13" s="56">
        <f t="shared" si="4"/>
        <v>73</v>
      </c>
      <c r="AA13" s="57">
        <f t="shared" si="5"/>
        <v>1</v>
      </c>
      <c r="AB13" s="64"/>
      <c r="AC13" s="58">
        <f t="shared" si="6"/>
        <v>16</v>
      </c>
      <c r="AD13" s="59">
        <v>2</v>
      </c>
      <c r="AE13" s="60">
        <f>HLOOKUP($AC13,[1]HH!$A$2:$AO$20,E$4+1)</f>
        <v>1</v>
      </c>
      <c r="AF13" s="60">
        <f>HLOOKUP($AC13,[1]HH!$A$2:$AO$20,F$4+1)</f>
        <v>1</v>
      </c>
      <c r="AG13" s="60">
        <f>HLOOKUP($AC13,[1]HH!$A$2:$AO$20,G$4+1)</f>
        <v>1</v>
      </c>
      <c r="AH13" s="60">
        <f>HLOOKUP($AC13,[1]HH!$A$2:$AO$20,H$4+1)</f>
        <v>0</v>
      </c>
      <c r="AI13" s="60">
        <f>HLOOKUP($AC13,[1]HH!$A$2:$AO$20,I$4+1)</f>
        <v>1</v>
      </c>
      <c r="AJ13" s="60">
        <f>HLOOKUP($AC13,[1]HH!$A$2:$AO$20,J$4+1)</f>
        <v>1</v>
      </c>
      <c r="AK13" s="60">
        <f>HLOOKUP($AC13,[1]HH!$A$2:$AO$20,K$4+1)</f>
        <v>1</v>
      </c>
      <c r="AL13" s="60">
        <f>HLOOKUP($AC13,[1]HH!$A$2:$AO$20,L$4+1)</f>
        <v>1</v>
      </c>
      <c r="AM13" s="60">
        <f>HLOOKUP($AC13,[1]HH!$A$2:$AO$20,M$4+1)</f>
        <v>1</v>
      </c>
      <c r="AN13" s="60"/>
      <c r="AO13" s="60">
        <f>HLOOKUP($AC13,[1]HH!$A$2:$AO$20,O$4+1)</f>
        <v>1</v>
      </c>
      <c r="AP13" s="60">
        <f>HLOOKUP($AC13,[1]HH!$A$2:$AO$20,P$4+1)</f>
        <v>1</v>
      </c>
      <c r="AQ13" s="60">
        <f>HLOOKUP($AC13,[1]HH!$A$2:$AO$20,Q$4+1)</f>
        <v>1</v>
      </c>
      <c r="AR13" s="60">
        <f>HLOOKUP($AC13,[1]HH!$A$2:$AO$20,R$4+1)</f>
        <v>1</v>
      </c>
      <c r="AS13" s="60">
        <f>HLOOKUP($AC13,[1]HH!$A$2:$AO$20,S$4+1)</f>
        <v>1</v>
      </c>
      <c r="AT13" s="60">
        <f>HLOOKUP($AC13,[1]HH!$A$2:$AO$20,T$4+1)</f>
        <v>0</v>
      </c>
      <c r="AU13" s="60">
        <f>HLOOKUP($AC13,[1]HH!$A$2:$AO$20,U$4+1)</f>
        <v>1</v>
      </c>
      <c r="AV13" s="60">
        <f>HLOOKUP($AC13,[1]HH!$A$2:$AO$20,V$4+1)</f>
        <v>1</v>
      </c>
      <c r="AW13" s="60">
        <f>HLOOKUP($AC13,[1]HH!$A$2:$AO$20,W$4+1)</f>
        <v>1</v>
      </c>
    </row>
    <row r="14" spans="1:49" ht="13.5" customHeight="1" x14ac:dyDescent="0.2">
      <c r="A14" s="66" t="s">
        <v>29</v>
      </c>
      <c r="B14" s="63">
        <v>18.8</v>
      </c>
      <c r="C14" s="50">
        <f t="shared" si="0"/>
        <v>16</v>
      </c>
      <c r="D14" s="50">
        <v>0</v>
      </c>
      <c r="E14" s="51"/>
      <c r="F14" s="52"/>
      <c r="G14" s="51"/>
      <c r="H14" s="51"/>
      <c r="I14" s="51"/>
      <c r="J14" s="51"/>
      <c r="K14" s="51"/>
      <c r="L14" s="51"/>
      <c r="M14" s="51"/>
      <c r="N14" s="8">
        <f t="shared" si="1"/>
        <v>0</v>
      </c>
      <c r="O14" s="53"/>
      <c r="P14" s="51"/>
      <c r="Q14" s="51"/>
      <c r="R14" s="51"/>
      <c r="S14" s="51"/>
      <c r="T14" s="51"/>
      <c r="U14" s="51"/>
      <c r="V14" s="51"/>
      <c r="W14" s="53"/>
      <c r="X14" s="54">
        <f t="shared" si="2"/>
        <v>0</v>
      </c>
      <c r="Y14" s="55" t="s">
        <v>17</v>
      </c>
      <c r="Z14" s="56" t="s">
        <v>17</v>
      </c>
      <c r="AA14" s="57">
        <f t="shared" si="5"/>
        <v>0</v>
      </c>
      <c r="AB14" s="64"/>
      <c r="AC14" s="58">
        <f t="shared" si="6"/>
        <v>16</v>
      </c>
      <c r="AD14" s="59"/>
      <c r="AE14" s="60">
        <f>HLOOKUP($AC14,[1]HH!$A$2:$AO$20,E$4+1)</f>
        <v>1</v>
      </c>
      <c r="AF14" s="60">
        <f>HLOOKUP($AC14,[1]HH!$A$2:$AO$20,F$4+1)</f>
        <v>1</v>
      </c>
      <c r="AG14" s="60">
        <f>HLOOKUP($AC14,[1]HH!$A$2:$AO$20,G$4+1)</f>
        <v>1</v>
      </c>
      <c r="AH14" s="60">
        <f>HLOOKUP($AC14,[1]HH!$A$2:$AO$20,H$4+1)</f>
        <v>0</v>
      </c>
      <c r="AI14" s="60">
        <f>HLOOKUP($AC14,[1]HH!$A$2:$AO$20,I$4+1)</f>
        <v>1</v>
      </c>
      <c r="AJ14" s="60">
        <f>HLOOKUP($AC14,[1]HH!$A$2:$AO$20,J$4+1)</f>
        <v>1</v>
      </c>
      <c r="AK14" s="60">
        <f>HLOOKUP($AC14,[1]HH!$A$2:$AO$20,K$4+1)</f>
        <v>1</v>
      </c>
      <c r="AL14" s="60">
        <f>HLOOKUP($AC14,[1]HH!$A$2:$AO$20,L$4+1)</f>
        <v>1</v>
      </c>
      <c r="AM14" s="60">
        <f>HLOOKUP($AC14,[1]HH!$A$2:$AO$20,M$4+1)</f>
        <v>1</v>
      </c>
      <c r="AN14" s="60"/>
      <c r="AO14" s="60">
        <f>HLOOKUP($AC14,[1]HH!$A$2:$AO$20,O$4+1)</f>
        <v>1</v>
      </c>
      <c r="AP14" s="60">
        <f>HLOOKUP($AC14,[1]HH!$A$2:$AO$20,P$4+1)</f>
        <v>1</v>
      </c>
      <c r="AQ14" s="60">
        <f>HLOOKUP($AC14,[1]HH!$A$2:$AO$20,Q$4+1)</f>
        <v>1</v>
      </c>
      <c r="AR14" s="60">
        <f>HLOOKUP($AC14,[1]HH!$A$2:$AO$20,R$4+1)</f>
        <v>1</v>
      </c>
      <c r="AS14" s="60">
        <f>HLOOKUP($AC14,[1]HH!$A$2:$AO$20,S$4+1)</f>
        <v>1</v>
      </c>
      <c r="AT14" s="60">
        <f>HLOOKUP($AC14,[1]HH!$A$2:$AO$20,T$4+1)</f>
        <v>0</v>
      </c>
      <c r="AU14" s="60">
        <f>HLOOKUP($AC14,[1]HH!$A$2:$AO$20,U$4+1)</f>
        <v>1</v>
      </c>
      <c r="AV14" s="60">
        <f>HLOOKUP($AC14,[1]HH!$A$2:$AO$20,V$4+1)</f>
        <v>1</v>
      </c>
      <c r="AW14" s="60">
        <f>HLOOKUP($AC14,[1]HH!$A$2:$AO$20,W$4+1)</f>
        <v>1</v>
      </c>
    </row>
    <row r="15" spans="1:49" ht="13.5" customHeight="1" x14ac:dyDescent="0.2">
      <c r="A15" s="66" t="s">
        <v>30</v>
      </c>
      <c r="B15" s="63">
        <v>10.9</v>
      </c>
      <c r="C15" s="50">
        <f t="shared" si="0"/>
        <v>8</v>
      </c>
      <c r="D15" s="50">
        <v>0</v>
      </c>
      <c r="E15" s="51"/>
      <c r="F15" s="52"/>
      <c r="G15" s="51"/>
      <c r="H15" s="51"/>
      <c r="I15" s="51"/>
      <c r="J15" s="51"/>
      <c r="K15" s="51"/>
      <c r="L15" s="51"/>
      <c r="M15" s="51"/>
      <c r="N15" s="8">
        <f t="shared" si="1"/>
        <v>0</v>
      </c>
      <c r="O15" s="53"/>
      <c r="P15" s="51"/>
      <c r="Q15" s="51"/>
      <c r="R15" s="51"/>
      <c r="S15" s="51"/>
      <c r="T15" s="51"/>
      <c r="U15" s="51"/>
      <c r="V15" s="51"/>
      <c r="W15" s="53"/>
      <c r="X15" s="54">
        <f t="shared" si="2"/>
        <v>0</v>
      </c>
      <c r="Y15" s="55" t="s">
        <v>17</v>
      </c>
      <c r="Z15" s="56" t="s">
        <v>17</v>
      </c>
      <c r="AA15" s="57">
        <f t="shared" si="5"/>
        <v>0</v>
      </c>
      <c r="AB15" s="64"/>
      <c r="AC15" s="58">
        <f t="shared" si="6"/>
        <v>8</v>
      </c>
      <c r="AD15" s="59"/>
      <c r="AE15" s="60">
        <f>HLOOKUP($AC15,[1]HH!$A$2:$AO$20,E$4+1)</f>
        <v>0</v>
      </c>
      <c r="AF15" s="60">
        <f>HLOOKUP($AC15,[1]HH!$A$2:$AO$20,F$4+1)</f>
        <v>0</v>
      </c>
      <c r="AG15" s="60">
        <f>HLOOKUP($AC15,[1]HH!$A$2:$AO$20,G$4+1)</f>
        <v>1</v>
      </c>
      <c r="AH15" s="60">
        <f>HLOOKUP($AC15,[1]HH!$A$2:$AO$20,H$4+1)</f>
        <v>0</v>
      </c>
      <c r="AI15" s="60">
        <f>HLOOKUP($AC15,[1]HH!$A$2:$AO$20,I$4+1)</f>
        <v>1</v>
      </c>
      <c r="AJ15" s="60">
        <f>HLOOKUP($AC15,[1]HH!$A$2:$AO$20,J$4+1)</f>
        <v>1</v>
      </c>
      <c r="AK15" s="60">
        <f>HLOOKUP($AC15,[1]HH!$A$2:$AO$20,K$4+1)</f>
        <v>0</v>
      </c>
      <c r="AL15" s="60">
        <f>HLOOKUP($AC15,[1]HH!$A$2:$AO$20,L$4+1)</f>
        <v>1</v>
      </c>
      <c r="AM15" s="60">
        <f>HLOOKUP($AC15,[1]HH!$A$2:$AO$20,M$4+1)</f>
        <v>0</v>
      </c>
      <c r="AN15" s="60"/>
      <c r="AO15" s="60">
        <f>HLOOKUP($AC15,[1]HH!$A$2:$AO$20,O$4+1)</f>
        <v>1</v>
      </c>
      <c r="AP15" s="60">
        <f>HLOOKUP($AC15,[1]HH!$A$2:$AO$20,P$4+1)</f>
        <v>0</v>
      </c>
      <c r="AQ15" s="60">
        <f>HLOOKUP($AC15,[1]HH!$A$2:$AO$20,Q$4+1)</f>
        <v>0</v>
      </c>
      <c r="AR15" s="60">
        <f>HLOOKUP($AC15,[1]HH!$A$2:$AO$20,R$4+1)</f>
        <v>1</v>
      </c>
      <c r="AS15" s="60">
        <f>HLOOKUP($AC15,[1]HH!$A$2:$AO$20,S$4+1)</f>
        <v>1</v>
      </c>
      <c r="AT15" s="60">
        <f>HLOOKUP($AC15,[1]HH!$A$2:$AO$20,T$4+1)</f>
        <v>0</v>
      </c>
      <c r="AU15" s="60">
        <f>HLOOKUP($AC15,[1]HH!$A$2:$AO$20,U$4+1)</f>
        <v>0</v>
      </c>
      <c r="AV15" s="60">
        <f>HLOOKUP($AC15,[1]HH!$A$2:$AO$20,V$4+1)</f>
        <v>1</v>
      </c>
      <c r="AW15" s="60">
        <f>HLOOKUP($AC15,[1]HH!$A$2:$AO$20,W$4+1)</f>
        <v>0</v>
      </c>
    </row>
    <row r="16" spans="1:49" ht="13.5" customHeight="1" x14ac:dyDescent="0.2">
      <c r="A16" s="66" t="s">
        <v>31</v>
      </c>
      <c r="B16" s="63">
        <v>34.9</v>
      </c>
      <c r="C16" s="50">
        <f t="shared" si="0"/>
        <v>33</v>
      </c>
      <c r="D16" s="50">
        <f t="shared" si="7"/>
        <v>27</v>
      </c>
      <c r="E16" s="51">
        <v>7</v>
      </c>
      <c r="F16" s="52">
        <v>5</v>
      </c>
      <c r="G16" s="51">
        <v>5</v>
      </c>
      <c r="H16" s="51">
        <v>5</v>
      </c>
      <c r="I16" s="51">
        <v>8</v>
      </c>
      <c r="J16" s="51">
        <v>6</v>
      </c>
      <c r="K16" s="51">
        <v>4</v>
      </c>
      <c r="L16" s="51">
        <v>8</v>
      </c>
      <c r="M16" s="51">
        <v>5</v>
      </c>
      <c r="N16" s="8">
        <f t="shared" si="1"/>
        <v>53</v>
      </c>
      <c r="O16" s="53">
        <v>7</v>
      </c>
      <c r="P16" s="51">
        <v>4</v>
      </c>
      <c r="Q16" s="51">
        <v>7</v>
      </c>
      <c r="R16" s="51">
        <v>6</v>
      </c>
      <c r="S16" s="51">
        <v>5</v>
      </c>
      <c r="T16" s="51">
        <v>6</v>
      </c>
      <c r="U16" s="51">
        <v>5</v>
      </c>
      <c r="V16" s="51">
        <v>8</v>
      </c>
      <c r="W16" s="53">
        <v>6</v>
      </c>
      <c r="X16" s="54">
        <f t="shared" si="2"/>
        <v>54</v>
      </c>
      <c r="Y16" s="55">
        <f t="shared" si="3"/>
        <v>107</v>
      </c>
      <c r="Z16" s="56">
        <f t="shared" si="4"/>
        <v>80</v>
      </c>
      <c r="AA16" s="57">
        <f t="shared" si="5"/>
        <v>8</v>
      </c>
      <c r="AB16" s="64"/>
      <c r="AC16" s="58">
        <f t="shared" si="6"/>
        <v>27</v>
      </c>
      <c r="AD16" s="59">
        <v>4</v>
      </c>
      <c r="AE16" s="60">
        <f>HLOOKUP($AC16,[1]HH!$A$2:$AO$20,E$4+1)</f>
        <v>1</v>
      </c>
      <c r="AF16" s="60">
        <f>HLOOKUP($AC16,[1]HH!$A$2:$AO$20,F$4+1)</f>
        <v>2</v>
      </c>
      <c r="AG16" s="60">
        <f>HLOOKUP($AC16,[1]HH!$A$2:$AO$20,G$4+1)</f>
        <v>2</v>
      </c>
      <c r="AH16" s="60">
        <f>HLOOKUP($AC16,[1]HH!$A$2:$AO$20,H$4+1)</f>
        <v>1</v>
      </c>
      <c r="AI16" s="60">
        <f>HLOOKUP($AC16,[1]HH!$A$2:$AO$20,I$4+1)</f>
        <v>2</v>
      </c>
      <c r="AJ16" s="60">
        <f>HLOOKUP($AC16,[1]HH!$A$2:$AO$20,J$4+1)</f>
        <v>2</v>
      </c>
      <c r="AK16" s="60">
        <f>HLOOKUP($AC16,[1]HH!$A$2:$AO$20,K$4+1)</f>
        <v>1</v>
      </c>
      <c r="AL16" s="60">
        <f>HLOOKUP($AC16,[1]HH!$A$2:$AO$20,L$4+1)</f>
        <v>2</v>
      </c>
      <c r="AM16" s="60">
        <f>HLOOKUP($AC16,[1]HH!$A$2:$AO$20,M$4+1)</f>
        <v>1</v>
      </c>
      <c r="AN16" s="60"/>
      <c r="AO16" s="60">
        <f>HLOOKUP($AC16,[1]HH!$A$2:$AO$20,O$4+1)</f>
        <v>2</v>
      </c>
      <c r="AP16" s="60">
        <f>HLOOKUP($AC16,[1]HH!$A$2:$AO$20,P$4+1)</f>
        <v>1</v>
      </c>
      <c r="AQ16" s="60">
        <f>HLOOKUP($AC16,[1]HH!$A$2:$AO$20,Q$4+1)</f>
        <v>1</v>
      </c>
      <c r="AR16" s="60">
        <f>HLOOKUP($AC16,[1]HH!$A$2:$AO$20,R$4+1)</f>
        <v>2</v>
      </c>
      <c r="AS16" s="60">
        <f>HLOOKUP($AC16,[1]HH!$A$2:$AO$20,S$4+1)</f>
        <v>2</v>
      </c>
      <c r="AT16" s="60">
        <f>HLOOKUP($AC16,[1]HH!$A$2:$AO$20,T$4+1)</f>
        <v>1</v>
      </c>
      <c r="AU16" s="60">
        <f>HLOOKUP($AC16,[1]HH!$A$2:$AO$20,U$4+1)</f>
        <v>1</v>
      </c>
      <c r="AV16" s="60">
        <f>HLOOKUP($AC16,[1]HH!$A$2:$AO$20,V$4+1)</f>
        <v>2</v>
      </c>
      <c r="AW16" s="60">
        <f>HLOOKUP($AC16,[1]HH!$A$2:$AO$20,W$4+1)</f>
        <v>1</v>
      </c>
    </row>
    <row r="17" spans="1:49" ht="13.5" customHeight="1" x14ac:dyDescent="0.2">
      <c r="A17" s="66" t="s">
        <v>32</v>
      </c>
      <c r="B17" s="63">
        <v>23.2</v>
      </c>
      <c r="C17" s="50">
        <f t="shared" si="0"/>
        <v>21</v>
      </c>
      <c r="D17" s="50">
        <v>0</v>
      </c>
      <c r="E17" s="51"/>
      <c r="F17" s="52"/>
      <c r="G17" s="51"/>
      <c r="H17" s="51"/>
      <c r="I17" s="51"/>
      <c r="J17" s="51"/>
      <c r="K17" s="51"/>
      <c r="L17" s="51"/>
      <c r="M17" s="51"/>
      <c r="N17" s="8">
        <f t="shared" si="1"/>
        <v>0</v>
      </c>
      <c r="O17" s="53"/>
      <c r="P17" s="51"/>
      <c r="Q17" s="51"/>
      <c r="R17" s="51"/>
      <c r="S17" s="51"/>
      <c r="T17" s="51"/>
      <c r="U17" s="51"/>
      <c r="V17" s="51"/>
      <c r="W17" s="53"/>
      <c r="X17" s="54">
        <f t="shared" si="2"/>
        <v>0</v>
      </c>
      <c r="Y17" s="55" t="s">
        <v>17</v>
      </c>
      <c r="Z17" s="56" t="s">
        <v>17</v>
      </c>
      <c r="AA17" s="57">
        <f t="shared" si="5"/>
        <v>0</v>
      </c>
      <c r="AB17" s="64"/>
      <c r="AC17" s="58">
        <f t="shared" si="6"/>
        <v>21</v>
      </c>
      <c r="AD17" s="59"/>
      <c r="AE17" s="60">
        <f>HLOOKUP($AC17,[1]HH!$A$2:$AO$20,E$4+1)</f>
        <v>1</v>
      </c>
      <c r="AF17" s="60">
        <f>HLOOKUP($AC17,[1]HH!$A$2:$AO$20,F$4+1)</f>
        <v>1</v>
      </c>
      <c r="AG17" s="60">
        <f>HLOOKUP($AC17,[1]HH!$A$2:$AO$20,G$4+1)</f>
        <v>1</v>
      </c>
      <c r="AH17" s="60">
        <f>HLOOKUP($AC17,[1]HH!$A$2:$AO$20,H$4+1)</f>
        <v>1</v>
      </c>
      <c r="AI17" s="60">
        <f>HLOOKUP($AC17,[1]HH!$A$2:$AO$20,I$4+1)</f>
        <v>2</v>
      </c>
      <c r="AJ17" s="60">
        <f>HLOOKUP($AC17,[1]HH!$A$2:$AO$20,J$4+1)</f>
        <v>1</v>
      </c>
      <c r="AK17" s="60">
        <f>HLOOKUP($AC17,[1]HH!$A$2:$AO$20,K$4+1)</f>
        <v>1</v>
      </c>
      <c r="AL17" s="60">
        <f>HLOOKUP($AC17,[1]HH!$A$2:$AO$20,L$4+1)</f>
        <v>2</v>
      </c>
      <c r="AM17" s="60">
        <f>HLOOKUP($AC17,[1]HH!$A$2:$AO$20,M$4+1)</f>
        <v>1</v>
      </c>
      <c r="AN17" s="60"/>
      <c r="AO17" s="60">
        <f>HLOOKUP($AC17,[1]HH!$A$2:$AO$20,O$4+1)</f>
        <v>1</v>
      </c>
      <c r="AP17" s="60">
        <f>HLOOKUP($AC17,[1]HH!$A$2:$AO$20,P$4+1)</f>
        <v>1</v>
      </c>
      <c r="AQ17" s="60">
        <f>HLOOKUP($AC17,[1]HH!$A$2:$AO$20,Q$4+1)</f>
        <v>1</v>
      </c>
      <c r="AR17" s="60">
        <f>HLOOKUP($AC17,[1]HH!$A$2:$AO$20,R$4+1)</f>
        <v>1</v>
      </c>
      <c r="AS17" s="60">
        <f>HLOOKUP($AC17,[1]HH!$A$2:$AO$20,S$4+1)</f>
        <v>1</v>
      </c>
      <c r="AT17" s="60">
        <f>HLOOKUP($AC17,[1]HH!$A$2:$AO$20,T$4+1)</f>
        <v>1</v>
      </c>
      <c r="AU17" s="60">
        <f>HLOOKUP($AC17,[1]HH!$A$2:$AO$20,U$4+1)</f>
        <v>1</v>
      </c>
      <c r="AV17" s="60">
        <f>HLOOKUP($AC17,[1]HH!$A$2:$AO$20,V$4+1)</f>
        <v>2</v>
      </c>
      <c r="AW17" s="60">
        <f>HLOOKUP($AC17,[1]HH!$A$2:$AO$20,W$4+1)</f>
        <v>1</v>
      </c>
    </row>
    <row r="18" spans="1:49" ht="13.5" customHeight="1" x14ac:dyDescent="0.2">
      <c r="A18" s="62" t="s">
        <v>33</v>
      </c>
      <c r="B18" s="63">
        <v>21.8</v>
      </c>
      <c r="C18" s="50">
        <f t="shared" si="0"/>
        <v>19</v>
      </c>
      <c r="D18" s="50">
        <f t="shared" si="7"/>
        <v>15</v>
      </c>
      <c r="E18" s="51"/>
      <c r="F18" s="52"/>
      <c r="G18" s="51"/>
      <c r="H18" s="51"/>
      <c r="I18" s="51"/>
      <c r="J18" s="51"/>
      <c r="K18" s="51"/>
      <c r="L18" s="51"/>
      <c r="M18" s="51"/>
      <c r="N18" s="8">
        <f t="shared" si="1"/>
        <v>0</v>
      </c>
      <c r="O18" s="53"/>
      <c r="P18" s="51"/>
      <c r="Q18" s="51"/>
      <c r="R18" s="51"/>
      <c r="S18" s="51"/>
      <c r="T18" s="51"/>
      <c r="U18" s="51"/>
      <c r="V18" s="51"/>
      <c r="W18" s="53"/>
      <c r="X18" s="54">
        <f t="shared" si="2"/>
        <v>0</v>
      </c>
      <c r="Y18" s="55" t="s">
        <v>17</v>
      </c>
      <c r="Z18" s="56" t="s">
        <v>17</v>
      </c>
      <c r="AA18" s="57">
        <f t="shared" si="5"/>
        <v>0</v>
      </c>
      <c r="AB18" s="64"/>
      <c r="AC18" s="58">
        <f t="shared" si="6"/>
        <v>15</v>
      </c>
      <c r="AD18" s="59"/>
      <c r="AE18" s="60">
        <f>HLOOKUP($AC18,[1]HH!$A$2:$AO$20,E$4+1)</f>
        <v>1</v>
      </c>
      <c r="AF18" s="60">
        <f>HLOOKUP($AC18,[1]HH!$A$2:$AO$20,F$4+1)</f>
        <v>1</v>
      </c>
      <c r="AG18" s="60">
        <f>HLOOKUP($AC18,[1]HH!$A$2:$AO$20,G$4+1)</f>
        <v>1</v>
      </c>
      <c r="AH18" s="60">
        <f>HLOOKUP($AC18,[1]HH!$A$2:$AO$20,H$4+1)</f>
        <v>0</v>
      </c>
      <c r="AI18" s="60">
        <f>HLOOKUP($AC18,[1]HH!$A$2:$AO$20,I$4+1)</f>
        <v>1</v>
      </c>
      <c r="AJ18" s="60">
        <f>HLOOKUP($AC18,[1]HH!$A$2:$AO$20,J$4+1)</f>
        <v>1</v>
      </c>
      <c r="AK18" s="60">
        <f>HLOOKUP($AC18,[1]HH!$A$2:$AO$20,K$4+1)</f>
        <v>1</v>
      </c>
      <c r="AL18" s="60">
        <f>HLOOKUP($AC18,[1]HH!$A$2:$AO$20,L$4+1)</f>
        <v>1</v>
      </c>
      <c r="AM18" s="60">
        <f>HLOOKUP($AC18,[1]HH!$A$2:$AO$20,M$4+1)</f>
        <v>1</v>
      </c>
      <c r="AN18" s="60"/>
      <c r="AO18" s="60">
        <f>HLOOKUP($AC18,[1]HH!$A$2:$AO$20,O$4+1)</f>
        <v>1</v>
      </c>
      <c r="AP18" s="60">
        <f>HLOOKUP($AC18,[1]HH!$A$2:$AO$20,P$4+1)</f>
        <v>0</v>
      </c>
      <c r="AQ18" s="60">
        <f>HLOOKUP($AC18,[1]HH!$A$2:$AO$20,Q$4+1)</f>
        <v>1</v>
      </c>
      <c r="AR18" s="60">
        <f>HLOOKUP($AC18,[1]HH!$A$2:$AO$20,R$4+1)</f>
        <v>1</v>
      </c>
      <c r="AS18" s="60">
        <f>HLOOKUP($AC18,[1]HH!$A$2:$AO$20,S$4+1)</f>
        <v>1</v>
      </c>
      <c r="AT18" s="60">
        <f>HLOOKUP($AC18,[1]HH!$A$2:$AO$20,T$4+1)</f>
        <v>0</v>
      </c>
      <c r="AU18" s="60">
        <f>HLOOKUP($AC18,[1]HH!$A$2:$AO$20,U$4+1)</f>
        <v>1</v>
      </c>
      <c r="AV18" s="60">
        <f>HLOOKUP($AC18,[1]HH!$A$2:$AO$20,V$4+1)</f>
        <v>1</v>
      </c>
      <c r="AW18" s="60">
        <f>HLOOKUP($AC18,[1]HH!$A$2:$AO$20,W$4+1)</f>
        <v>1</v>
      </c>
    </row>
    <row r="19" spans="1:49" ht="13.5" customHeight="1" x14ac:dyDescent="0.2">
      <c r="A19" s="68" t="s">
        <v>34</v>
      </c>
      <c r="B19" s="63">
        <v>14</v>
      </c>
      <c r="C19" s="50">
        <f t="shared" si="0"/>
        <v>11</v>
      </c>
      <c r="D19" s="50">
        <v>0</v>
      </c>
      <c r="E19" s="51"/>
      <c r="F19" s="52"/>
      <c r="G19" s="51"/>
      <c r="H19" s="51"/>
      <c r="I19" s="51"/>
      <c r="J19" s="51"/>
      <c r="K19" s="51"/>
      <c r="L19" s="51"/>
      <c r="M19" s="51"/>
      <c r="N19" s="8">
        <f t="shared" si="1"/>
        <v>0</v>
      </c>
      <c r="O19" s="53"/>
      <c r="P19" s="51"/>
      <c r="Q19" s="51"/>
      <c r="R19" s="51"/>
      <c r="S19" s="51"/>
      <c r="T19" s="51"/>
      <c r="U19" s="51"/>
      <c r="V19" s="51"/>
      <c r="W19" s="53"/>
      <c r="X19" s="54">
        <f t="shared" si="2"/>
        <v>0</v>
      </c>
      <c r="Y19" s="55" t="s">
        <v>17</v>
      </c>
      <c r="Z19" s="56" t="s">
        <v>17</v>
      </c>
      <c r="AA19" s="57">
        <f t="shared" si="5"/>
        <v>0</v>
      </c>
      <c r="AB19" s="64"/>
      <c r="AC19" s="58">
        <f t="shared" si="6"/>
        <v>11</v>
      </c>
      <c r="AD19" s="59"/>
      <c r="AE19" s="60">
        <f>HLOOKUP($AC19,[1]HH!$A$2:$AO$20,E$4+1)</f>
        <v>1</v>
      </c>
      <c r="AF19" s="60">
        <f>HLOOKUP($AC19,[1]HH!$A$2:$AO$20,F$4+1)</f>
        <v>1</v>
      </c>
      <c r="AG19" s="60">
        <f>HLOOKUP($AC19,[1]HH!$A$2:$AO$20,G$4+1)</f>
        <v>1</v>
      </c>
      <c r="AH19" s="60">
        <f>HLOOKUP($AC19,[1]HH!$A$2:$AO$20,H$4+1)</f>
        <v>0</v>
      </c>
      <c r="AI19" s="60">
        <f>HLOOKUP($AC19,[1]HH!$A$2:$AO$20,I$4+1)</f>
        <v>1</v>
      </c>
      <c r="AJ19" s="60">
        <f>HLOOKUP($AC19,[1]HH!$A$2:$AO$20,J$4+1)</f>
        <v>1</v>
      </c>
      <c r="AK19" s="60">
        <f>HLOOKUP($AC19,[1]HH!$A$2:$AO$20,K$4+1)</f>
        <v>0</v>
      </c>
      <c r="AL19" s="60">
        <f>HLOOKUP($AC19,[1]HH!$A$2:$AO$20,L$4+1)</f>
        <v>1</v>
      </c>
      <c r="AM19" s="60">
        <f>HLOOKUP($AC19,[1]HH!$A$2:$AO$20,M$4+1)</f>
        <v>0</v>
      </c>
      <c r="AN19" s="60"/>
      <c r="AO19" s="60">
        <f>HLOOKUP($AC19,[1]HH!$A$2:$AO$20,O$4+1)</f>
        <v>1</v>
      </c>
      <c r="AP19" s="60">
        <f>HLOOKUP($AC19,[1]HH!$A$2:$AO$20,P$4+1)</f>
        <v>0</v>
      </c>
      <c r="AQ19" s="60">
        <f>HLOOKUP($AC19,[1]HH!$A$2:$AO$20,Q$4+1)</f>
        <v>0</v>
      </c>
      <c r="AR19" s="60">
        <f>HLOOKUP($AC19,[1]HH!$A$2:$AO$20,R$4+1)</f>
        <v>1</v>
      </c>
      <c r="AS19" s="60">
        <f>HLOOKUP($AC19,[1]HH!$A$2:$AO$20,S$4+1)</f>
        <v>1</v>
      </c>
      <c r="AT19" s="60">
        <f>HLOOKUP($AC19,[1]HH!$A$2:$AO$20,T$4+1)</f>
        <v>0</v>
      </c>
      <c r="AU19" s="60">
        <f>HLOOKUP($AC19,[1]HH!$A$2:$AO$20,U$4+1)</f>
        <v>0</v>
      </c>
      <c r="AV19" s="60">
        <f>HLOOKUP($AC19,[1]HH!$A$2:$AO$20,V$4+1)</f>
        <v>1</v>
      </c>
      <c r="AW19" s="60">
        <f>HLOOKUP($AC19,[1]HH!$A$2:$AO$20,W$4+1)</f>
        <v>1</v>
      </c>
    </row>
    <row r="20" spans="1:49" ht="13.5" customHeight="1" x14ac:dyDescent="0.2">
      <c r="A20" s="66" t="s">
        <v>35</v>
      </c>
      <c r="B20" s="63">
        <v>17</v>
      </c>
      <c r="C20" s="50">
        <f t="shared" si="0"/>
        <v>14</v>
      </c>
      <c r="D20" s="50">
        <f t="shared" si="7"/>
        <v>10</v>
      </c>
      <c r="E20" s="51">
        <v>7</v>
      </c>
      <c r="F20" s="52">
        <v>6</v>
      </c>
      <c r="G20" s="51">
        <v>7</v>
      </c>
      <c r="H20" s="51">
        <v>3</v>
      </c>
      <c r="I20" s="51">
        <v>5</v>
      </c>
      <c r="J20" s="51">
        <v>5</v>
      </c>
      <c r="K20" s="51">
        <v>4</v>
      </c>
      <c r="L20" s="51">
        <v>4</v>
      </c>
      <c r="M20" s="51">
        <v>4</v>
      </c>
      <c r="N20" s="8">
        <f t="shared" si="1"/>
        <v>45</v>
      </c>
      <c r="O20" s="53">
        <v>7</v>
      </c>
      <c r="P20" s="51">
        <v>7</v>
      </c>
      <c r="Q20" s="51">
        <v>3</v>
      </c>
      <c r="R20" s="51">
        <v>4</v>
      </c>
      <c r="S20" s="51">
        <v>7</v>
      </c>
      <c r="T20" s="51">
        <v>4</v>
      </c>
      <c r="U20" s="51">
        <v>3</v>
      </c>
      <c r="V20" s="51">
        <v>6</v>
      </c>
      <c r="W20" s="53">
        <v>5</v>
      </c>
      <c r="X20" s="54">
        <f t="shared" si="2"/>
        <v>46</v>
      </c>
      <c r="Y20" s="55">
        <f t="shared" si="3"/>
        <v>91</v>
      </c>
      <c r="Z20" s="56">
        <f t="shared" si="4"/>
        <v>81</v>
      </c>
      <c r="AA20" s="57">
        <f t="shared" si="5"/>
        <v>9</v>
      </c>
      <c r="AB20" s="64"/>
      <c r="AC20" s="58">
        <f t="shared" si="6"/>
        <v>10</v>
      </c>
      <c r="AD20" s="59">
        <v>2</v>
      </c>
      <c r="AE20" s="60">
        <f>HLOOKUP($AC20,[1]HH!$A$2:$AO$20,E$4+1)</f>
        <v>0</v>
      </c>
      <c r="AF20" s="60">
        <f>HLOOKUP($AC20,[1]HH!$A$2:$AO$20,F$4+1)</f>
        <v>1</v>
      </c>
      <c r="AG20" s="60">
        <f>HLOOKUP($AC20,[1]HH!$A$2:$AO$20,G$4+1)</f>
        <v>1</v>
      </c>
      <c r="AH20" s="60">
        <f>HLOOKUP($AC20,[1]HH!$A$2:$AO$20,H$4+1)</f>
        <v>0</v>
      </c>
      <c r="AI20" s="60">
        <f>HLOOKUP($AC20,[1]HH!$A$2:$AO$20,I$4+1)</f>
        <v>1</v>
      </c>
      <c r="AJ20" s="60">
        <f>HLOOKUP($AC20,[1]HH!$A$2:$AO$20,J$4+1)</f>
        <v>1</v>
      </c>
      <c r="AK20" s="60">
        <f>HLOOKUP($AC20,[1]HH!$A$2:$AO$20,K$4+1)</f>
        <v>0</v>
      </c>
      <c r="AL20" s="60">
        <f>HLOOKUP($AC20,[1]HH!$A$2:$AO$20,L$4+1)</f>
        <v>1</v>
      </c>
      <c r="AM20" s="60">
        <f>HLOOKUP($AC20,[1]HH!$A$2:$AO$20,M$4+1)</f>
        <v>0</v>
      </c>
      <c r="AN20" s="60"/>
      <c r="AO20" s="60">
        <f>HLOOKUP($AC20,[1]HH!$A$2:$AO$20,O$4+1)</f>
        <v>1</v>
      </c>
      <c r="AP20" s="60">
        <f>HLOOKUP($AC20,[1]HH!$A$2:$AO$20,P$4+1)</f>
        <v>0</v>
      </c>
      <c r="AQ20" s="60">
        <f>HLOOKUP($AC20,[1]HH!$A$2:$AO$20,Q$4+1)</f>
        <v>0</v>
      </c>
      <c r="AR20" s="60">
        <f>HLOOKUP($AC20,[1]HH!$A$2:$AO$20,R$4+1)</f>
        <v>1</v>
      </c>
      <c r="AS20" s="60">
        <f>HLOOKUP($AC20,[1]HH!$A$2:$AO$20,S$4+1)</f>
        <v>1</v>
      </c>
      <c r="AT20" s="60">
        <f>HLOOKUP($AC20,[1]HH!$A$2:$AO$20,T$4+1)</f>
        <v>0</v>
      </c>
      <c r="AU20" s="60">
        <f>HLOOKUP($AC20,[1]HH!$A$2:$AO$20,U$4+1)</f>
        <v>0</v>
      </c>
      <c r="AV20" s="60">
        <f>HLOOKUP($AC20,[1]HH!$A$2:$AO$20,V$4+1)</f>
        <v>1</v>
      </c>
      <c r="AW20" s="60">
        <f>HLOOKUP($AC20,[1]HH!$A$2:$AO$20,W$4+1)</f>
        <v>1</v>
      </c>
    </row>
    <row r="21" spans="1:49" ht="13.5" customHeight="1" x14ac:dyDescent="0.2">
      <c r="A21" s="66" t="s">
        <v>36</v>
      </c>
      <c r="B21" s="63">
        <v>20</v>
      </c>
      <c r="C21" s="50">
        <f t="shared" si="0"/>
        <v>17</v>
      </c>
      <c r="D21" s="50">
        <f t="shared" si="7"/>
        <v>13</v>
      </c>
      <c r="E21" s="51"/>
      <c r="F21" s="52"/>
      <c r="G21" s="51"/>
      <c r="H21" s="51"/>
      <c r="I21" s="51"/>
      <c r="J21" s="51"/>
      <c r="K21" s="51"/>
      <c r="L21" s="51"/>
      <c r="M21" s="51"/>
      <c r="N21" s="8">
        <f t="shared" si="1"/>
        <v>0</v>
      </c>
      <c r="O21" s="53"/>
      <c r="P21" s="51"/>
      <c r="Q21" s="51"/>
      <c r="R21" s="51"/>
      <c r="S21" s="51"/>
      <c r="T21" s="51"/>
      <c r="U21" s="51"/>
      <c r="V21" s="51"/>
      <c r="W21" s="53"/>
      <c r="X21" s="54">
        <f t="shared" si="2"/>
        <v>0</v>
      </c>
      <c r="Y21" s="55" t="s">
        <v>17</v>
      </c>
      <c r="Z21" s="56" t="s">
        <v>17</v>
      </c>
      <c r="AA21" s="57">
        <f t="shared" si="5"/>
        <v>0</v>
      </c>
      <c r="AB21" s="64"/>
      <c r="AC21" s="58">
        <f t="shared" si="6"/>
        <v>13</v>
      </c>
      <c r="AD21" s="59"/>
      <c r="AE21" s="60">
        <f>HLOOKUP($AC21,[1]HH!$A$2:$AO$20,E$4+1)</f>
        <v>1</v>
      </c>
      <c r="AF21" s="60">
        <f>HLOOKUP($AC21,[1]HH!$A$2:$AO$20,F$4+1)</f>
        <v>1</v>
      </c>
      <c r="AG21" s="60">
        <f>HLOOKUP($AC21,[1]HH!$A$2:$AO$20,G$4+1)</f>
        <v>1</v>
      </c>
      <c r="AH21" s="60">
        <f>HLOOKUP($AC21,[1]HH!$A$2:$AO$20,H$4+1)</f>
        <v>0</v>
      </c>
      <c r="AI21" s="60">
        <f>HLOOKUP($AC21,[1]HH!$A$2:$AO$20,I$4+1)</f>
        <v>1</v>
      </c>
      <c r="AJ21" s="60">
        <f>HLOOKUP($AC21,[1]HH!$A$2:$AO$20,J$4+1)</f>
        <v>1</v>
      </c>
      <c r="AK21" s="60">
        <f>HLOOKUP($AC21,[1]HH!$A$2:$AO$20,K$4+1)</f>
        <v>1</v>
      </c>
      <c r="AL21" s="60">
        <f>HLOOKUP($AC21,[1]HH!$A$2:$AO$20,L$4+1)</f>
        <v>1</v>
      </c>
      <c r="AM21" s="60">
        <f>HLOOKUP($AC21,[1]HH!$A$2:$AO$20,M$4+1)</f>
        <v>0</v>
      </c>
      <c r="AN21" s="60"/>
      <c r="AO21" s="60">
        <f>HLOOKUP($AC21,[1]HH!$A$2:$AO$20,O$4+1)</f>
        <v>1</v>
      </c>
      <c r="AP21" s="60">
        <f>HLOOKUP($AC21,[1]HH!$A$2:$AO$20,P$4+1)</f>
        <v>0</v>
      </c>
      <c r="AQ21" s="60">
        <f>HLOOKUP($AC21,[1]HH!$A$2:$AO$20,Q$4+1)</f>
        <v>1</v>
      </c>
      <c r="AR21" s="60">
        <f>HLOOKUP($AC21,[1]HH!$A$2:$AO$20,R$4+1)</f>
        <v>1</v>
      </c>
      <c r="AS21" s="60">
        <f>HLOOKUP($AC21,[1]HH!$A$2:$AO$20,S$4+1)</f>
        <v>1</v>
      </c>
      <c r="AT21" s="60">
        <f>HLOOKUP($AC21,[1]HH!$A$2:$AO$20,T$4+1)</f>
        <v>0</v>
      </c>
      <c r="AU21" s="60">
        <f>HLOOKUP($AC21,[1]HH!$A$2:$AO$20,U$4+1)</f>
        <v>0</v>
      </c>
      <c r="AV21" s="60">
        <f>HLOOKUP($AC21,[1]HH!$A$2:$AO$20,V$4+1)</f>
        <v>1</v>
      </c>
      <c r="AW21" s="60">
        <f>HLOOKUP($AC21,[1]HH!$A$2:$AO$20,W$4+1)</f>
        <v>1</v>
      </c>
    </row>
    <row r="22" spans="1:49" ht="13.5" customHeight="1" x14ac:dyDescent="0.2">
      <c r="A22" s="66" t="s">
        <v>37</v>
      </c>
      <c r="B22" s="63">
        <v>29.4</v>
      </c>
      <c r="C22" s="50">
        <f t="shared" si="0"/>
        <v>27</v>
      </c>
      <c r="D22" s="50">
        <v>0</v>
      </c>
      <c r="E22" s="51">
        <v>7</v>
      </c>
      <c r="F22" s="52">
        <v>6</v>
      </c>
      <c r="G22" s="51">
        <v>4</v>
      </c>
      <c r="H22" s="51">
        <v>4</v>
      </c>
      <c r="I22" s="51">
        <v>7</v>
      </c>
      <c r="J22" s="51">
        <v>7</v>
      </c>
      <c r="K22" s="51">
        <v>6</v>
      </c>
      <c r="L22" s="51">
        <v>5</v>
      </c>
      <c r="M22" s="51">
        <v>4</v>
      </c>
      <c r="N22" s="8">
        <f t="shared" si="1"/>
        <v>50</v>
      </c>
      <c r="O22" s="53">
        <v>7</v>
      </c>
      <c r="P22" s="51">
        <v>5</v>
      </c>
      <c r="Q22" s="51">
        <v>4</v>
      </c>
      <c r="R22" s="51">
        <v>5</v>
      </c>
      <c r="S22" s="51">
        <v>5</v>
      </c>
      <c r="T22" s="51">
        <v>5</v>
      </c>
      <c r="U22" s="51">
        <v>4</v>
      </c>
      <c r="V22" s="51">
        <v>6</v>
      </c>
      <c r="W22" s="53">
        <v>10</v>
      </c>
      <c r="X22" s="54">
        <f t="shared" si="2"/>
        <v>51</v>
      </c>
      <c r="Y22" s="55">
        <f t="shared" si="3"/>
        <v>101</v>
      </c>
      <c r="Z22" s="56">
        <f t="shared" si="4"/>
        <v>74</v>
      </c>
      <c r="AA22" s="57">
        <f t="shared" si="5"/>
        <v>2</v>
      </c>
      <c r="AB22" s="64"/>
      <c r="AC22" s="58">
        <f t="shared" si="6"/>
        <v>27</v>
      </c>
      <c r="AD22" s="59">
        <v>3</v>
      </c>
      <c r="AE22" s="60">
        <f>HLOOKUP($AC22,[1]HH!$A$2:$AO$20,E$4+1)</f>
        <v>1</v>
      </c>
      <c r="AF22" s="60">
        <f>HLOOKUP($AC22,[1]HH!$A$2:$AO$20,F$4+1)</f>
        <v>2</v>
      </c>
      <c r="AG22" s="60">
        <f>HLOOKUP($AC22,[1]HH!$A$2:$AO$20,G$4+1)</f>
        <v>2</v>
      </c>
      <c r="AH22" s="60">
        <f>HLOOKUP($AC22,[1]HH!$A$2:$AO$20,H$4+1)</f>
        <v>1</v>
      </c>
      <c r="AI22" s="60">
        <f>HLOOKUP($AC22,[1]HH!$A$2:$AO$20,I$4+1)</f>
        <v>2</v>
      </c>
      <c r="AJ22" s="60">
        <f>HLOOKUP($AC22,[1]HH!$A$2:$AO$20,J$4+1)</f>
        <v>2</v>
      </c>
      <c r="AK22" s="60">
        <f>HLOOKUP($AC22,[1]HH!$A$2:$AO$20,K$4+1)</f>
        <v>1</v>
      </c>
      <c r="AL22" s="60">
        <f>HLOOKUP($AC22,[1]HH!$A$2:$AO$20,L$4+1)</f>
        <v>2</v>
      </c>
      <c r="AM22" s="60">
        <f>HLOOKUP($AC22,[1]HH!$A$2:$AO$20,M$4+1)</f>
        <v>1</v>
      </c>
      <c r="AN22" s="60"/>
      <c r="AO22" s="60">
        <f>HLOOKUP($AC22,[1]HH!$A$2:$AO$20,O$4+1)</f>
        <v>2</v>
      </c>
      <c r="AP22" s="60">
        <f>HLOOKUP($AC22,[1]HH!$A$2:$AO$20,P$4+1)</f>
        <v>1</v>
      </c>
      <c r="AQ22" s="60">
        <f>HLOOKUP($AC22,[1]HH!$A$2:$AO$20,Q$4+1)</f>
        <v>1</v>
      </c>
      <c r="AR22" s="60">
        <f>HLOOKUP($AC22,[1]HH!$A$2:$AO$20,R$4+1)</f>
        <v>2</v>
      </c>
      <c r="AS22" s="60">
        <f>HLOOKUP($AC22,[1]HH!$A$2:$AO$20,S$4+1)</f>
        <v>2</v>
      </c>
      <c r="AT22" s="60">
        <f>HLOOKUP($AC22,[1]HH!$A$2:$AO$20,T$4+1)</f>
        <v>1</v>
      </c>
      <c r="AU22" s="60">
        <f>HLOOKUP($AC22,[1]HH!$A$2:$AO$20,U$4+1)</f>
        <v>1</v>
      </c>
      <c r="AV22" s="60">
        <f>HLOOKUP($AC22,[1]HH!$A$2:$AO$20,V$4+1)</f>
        <v>2</v>
      </c>
      <c r="AW22" s="60">
        <f>HLOOKUP($AC22,[1]HH!$A$2:$AO$20,W$4+1)</f>
        <v>1</v>
      </c>
    </row>
    <row r="23" spans="1:49" ht="13.5" customHeight="1" x14ac:dyDescent="0.2">
      <c r="A23" s="66" t="s">
        <v>38</v>
      </c>
      <c r="B23" s="63">
        <v>24.2</v>
      </c>
      <c r="C23" s="50">
        <f t="shared" si="0"/>
        <v>22</v>
      </c>
      <c r="D23" s="50">
        <v>0</v>
      </c>
      <c r="E23" s="51"/>
      <c r="F23" s="52"/>
      <c r="G23" s="51"/>
      <c r="H23" s="51"/>
      <c r="I23" s="51"/>
      <c r="J23" s="51"/>
      <c r="K23" s="51"/>
      <c r="L23" s="51"/>
      <c r="M23" s="51"/>
      <c r="N23" s="8">
        <f t="shared" si="1"/>
        <v>0</v>
      </c>
      <c r="O23" s="53"/>
      <c r="P23" s="51"/>
      <c r="Q23" s="51"/>
      <c r="R23" s="51"/>
      <c r="S23" s="51"/>
      <c r="T23" s="51"/>
      <c r="U23" s="51"/>
      <c r="V23" s="51"/>
      <c r="W23" s="53"/>
      <c r="X23" s="54">
        <f t="shared" si="2"/>
        <v>0</v>
      </c>
      <c r="Y23" s="55" t="s">
        <v>17</v>
      </c>
      <c r="Z23" s="56" t="s">
        <v>17</v>
      </c>
      <c r="AA23" s="57">
        <f t="shared" si="5"/>
        <v>0</v>
      </c>
      <c r="AB23" s="64"/>
      <c r="AC23" s="58">
        <f t="shared" si="6"/>
        <v>22</v>
      </c>
      <c r="AD23" s="59"/>
      <c r="AE23" s="60">
        <f>HLOOKUP($AC23,[1]HH!$A$2:$AO$20,E$4+1)</f>
        <v>1</v>
      </c>
      <c r="AF23" s="60">
        <f>HLOOKUP($AC23,[1]HH!$A$2:$AO$20,F$4+1)</f>
        <v>1</v>
      </c>
      <c r="AG23" s="60">
        <f>HLOOKUP($AC23,[1]HH!$A$2:$AO$20,G$4+1)</f>
        <v>1</v>
      </c>
      <c r="AH23" s="60">
        <f>HLOOKUP($AC23,[1]HH!$A$2:$AO$20,H$4+1)</f>
        <v>1</v>
      </c>
      <c r="AI23" s="60">
        <f>HLOOKUP($AC23,[1]HH!$A$2:$AO$20,I$4+1)</f>
        <v>2</v>
      </c>
      <c r="AJ23" s="60">
        <f>HLOOKUP($AC23,[1]HH!$A$2:$AO$20,J$4+1)</f>
        <v>1</v>
      </c>
      <c r="AK23" s="60">
        <f>HLOOKUP($AC23,[1]HH!$A$2:$AO$20,K$4+1)</f>
        <v>1</v>
      </c>
      <c r="AL23" s="60">
        <f>HLOOKUP($AC23,[1]HH!$A$2:$AO$20,L$4+1)</f>
        <v>2</v>
      </c>
      <c r="AM23" s="60">
        <f>HLOOKUP($AC23,[1]HH!$A$2:$AO$20,M$4+1)</f>
        <v>1</v>
      </c>
      <c r="AN23" s="60"/>
      <c r="AO23" s="60">
        <f>HLOOKUP($AC23,[1]HH!$A$2:$AO$20,O$4+1)</f>
        <v>1</v>
      </c>
      <c r="AP23" s="60">
        <f>HLOOKUP($AC23,[1]HH!$A$2:$AO$20,P$4+1)</f>
        <v>1</v>
      </c>
      <c r="AQ23" s="60">
        <f>HLOOKUP($AC23,[1]HH!$A$2:$AO$20,Q$4+1)</f>
        <v>1</v>
      </c>
      <c r="AR23" s="60">
        <f>HLOOKUP($AC23,[1]HH!$A$2:$AO$20,R$4+1)</f>
        <v>1</v>
      </c>
      <c r="AS23" s="60">
        <f>HLOOKUP($AC23,[1]HH!$A$2:$AO$20,S$4+1)</f>
        <v>2</v>
      </c>
      <c r="AT23" s="60">
        <f>HLOOKUP($AC23,[1]HH!$A$2:$AO$20,T$4+1)</f>
        <v>1</v>
      </c>
      <c r="AU23" s="60">
        <f>HLOOKUP($AC23,[1]HH!$A$2:$AO$20,U$4+1)</f>
        <v>1</v>
      </c>
      <c r="AV23" s="60">
        <f>HLOOKUP($AC23,[1]HH!$A$2:$AO$20,V$4+1)</f>
        <v>2</v>
      </c>
      <c r="AW23" s="60">
        <f>HLOOKUP($AC23,[1]HH!$A$2:$AO$20,W$4+1)</f>
        <v>1</v>
      </c>
    </row>
    <row r="24" spans="1:49" ht="13.5" customHeight="1" x14ac:dyDescent="0.2">
      <c r="A24" s="62" t="s">
        <v>39</v>
      </c>
      <c r="B24" s="63">
        <v>17.2</v>
      </c>
      <c r="C24" s="50">
        <f t="shared" si="0"/>
        <v>14</v>
      </c>
      <c r="D24" s="50">
        <v>0</v>
      </c>
      <c r="E24" s="51">
        <v>5</v>
      </c>
      <c r="F24" s="52">
        <v>6</v>
      </c>
      <c r="G24" s="51">
        <v>6</v>
      </c>
      <c r="H24" s="51">
        <v>3</v>
      </c>
      <c r="I24" s="51">
        <v>5</v>
      </c>
      <c r="J24" s="51">
        <v>4</v>
      </c>
      <c r="K24" s="51">
        <v>4</v>
      </c>
      <c r="L24" s="51">
        <v>5</v>
      </c>
      <c r="M24" s="51">
        <v>5</v>
      </c>
      <c r="N24" s="8">
        <f t="shared" si="1"/>
        <v>43</v>
      </c>
      <c r="O24" s="53">
        <v>5</v>
      </c>
      <c r="P24" s="51">
        <v>5</v>
      </c>
      <c r="Q24" s="51">
        <v>4</v>
      </c>
      <c r="R24" s="51">
        <v>5</v>
      </c>
      <c r="S24" s="51">
        <v>7</v>
      </c>
      <c r="T24" s="51">
        <v>4</v>
      </c>
      <c r="U24" s="51">
        <v>4</v>
      </c>
      <c r="V24" s="51">
        <v>7</v>
      </c>
      <c r="W24" s="53">
        <v>4</v>
      </c>
      <c r="X24" s="54">
        <f t="shared" si="2"/>
        <v>45</v>
      </c>
      <c r="Y24" s="55">
        <f t="shared" si="3"/>
        <v>88</v>
      </c>
      <c r="Z24" s="56">
        <f t="shared" si="4"/>
        <v>74</v>
      </c>
      <c r="AA24" s="57">
        <f t="shared" si="5"/>
        <v>2</v>
      </c>
      <c r="AB24" s="64"/>
      <c r="AC24" s="58">
        <f t="shared" si="6"/>
        <v>14</v>
      </c>
      <c r="AD24" s="59">
        <v>5</v>
      </c>
      <c r="AE24" s="60">
        <f>HLOOKUP($AC24,[1]HH!$A$2:$AO$20,E$4+1)</f>
        <v>1</v>
      </c>
      <c r="AF24" s="60">
        <f>HLOOKUP($AC24,[1]HH!$A$2:$AO$20,F$4+1)</f>
        <v>1</v>
      </c>
      <c r="AG24" s="60">
        <f>HLOOKUP($AC24,[1]HH!$A$2:$AO$20,G$4+1)</f>
        <v>1</v>
      </c>
      <c r="AH24" s="60">
        <f>HLOOKUP($AC24,[1]HH!$A$2:$AO$20,H$4+1)</f>
        <v>0</v>
      </c>
      <c r="AI24" s="60">
        <f>HLOOKUP($AC24,[1]HH!$A$2:$AO$20,I$4+1)</f>
        <v>1</v>
      </c>
      <c r="AJ24" s="60">
        <f>HLOOKUP($AC24,[1]HH!$A$2:$AO$20,J$4+1)</f>
        <v>1</v>
      </c>
      <c r="AK24" s="60">
        <f>HLOOKUP($AC24,[1]HH!$A$2:$AO$20,K$4+1)</f>
        <v>1</v>
      </c>
      <c r="AL24" s="60">
        <f>HLOOKUP($AC24,[1]HH!$A$2:$AO$20,L$4+1)</f>
        <v>1</v>
      </c>
      <c r="AM24" s="60">
        <f>HLOOKUP($AC24,[1]HH!$A$2:$AO$20,M$4+1)</f>
        <v>0</v>
      </c>
      <c r="AN24" s="60"/>
      <c r="AO24" s="60">
        <f>HLOOKUP($AC24,[1]HH!$A$2:$AO$20,O$4+1)</f>
        <v>1</v>
      </c>
      <c r="AP24" s="60">
        <f>HLOOKUP($AC24,[1]HH!$A$2:$AO$20,P$4+1)</f>
        <v>0</v>
      </c>
      <c r="AQ24" s="60">
        <f>HLOOKUP($AC24,[1]HH!$A$2:$AO$20,Q$4+1)</f>
        <v>1</v>
      </c>
      <c r="AR24" s="60">
        <f>HLOOKUP($AC24,[1]HH!$A$2:$AO$20,R$4+1)</f>
        <v>1</v>
      </c>
      <c r="AS24" s="60">
        <f>HLOOKUP($AC24,[1]HH!$A$2:$AO$20,S$4+1)</f>
        <v>1</v>
      </c>
      <c r="AT24" s="60">
        <f>HLOOKUP($AC24,[1]HH!$A$2:$AO$20,T$4+1)</f>
        <v>0</v>
      </c>
      <c r="AU24" s="60">
        <f>HLOOKUP($AC24,[1]HH!$A$2:$AO$20,U$4+1)</f>
        <v>1</v>
      </c>
      <c r="AV24" s="60">
        <f>HLOOKUP($AC24,[1]HH!$A$2:$AO$20,V$4+1)</f>
        <v>1</v>
      </c>
      <c r="AW24" s="60">
        <f>HLOOKUP($AC24,[1]HH!$A$2:$AO$20,W$4+1)</f>
        <v>1</v>
      </c>
    </row>
    <row r="25" spans="1:49" ht="13.5" customHeight="1" x14ac:dyDescent="0.2">
      <c r="A25" s="66" t="s">
        <v>40</v>
      </c>
      <c r="B25" s="63">
        <v>14.2</v>
      </c>
      <c r="C25" s="50">
        <f t="shared" si="0"/>
        <v>11</v>
      </c>
      <c r="D25" s="50">
        <v>0</v>
      </c>
      <c r="E25" s="51">
        <v>6</v>
      </c>
      <c r="F25" s="52">
        <v>6</v>
      </c>
      <c r="G25" s="51">
        <v>5</v>
      </c>
      <c r="H25" s="51">
        <v>3</v>
      </c>
      <c r="I25" s="51">
        <v>5</v>
      </c>
      <c r="J25" s="51">
        <v>4</v>
      </c>
      <c r="K25" s="51">
        <v>2</v>
      </c>
      <c r="L25" s="51">
        <v>5</v>
      </c>
      <c r="M25" s="51">
        <v>4</v>
      </c>
      <c r="N25" s="8">
        <f t="shared" si="1"/>
        <v>40</v>
      </c>
      <c r="O25" s="53">
        <v>5</v>
      </c>
      <c r="P25" s="51">
        <v>7</v>
      </c>
      <c r="Q25" s="51">
        <v>4</v>
      </c>
      <c r="R25" s="51">
        <v>5</v>
      </c>
      <c r="S25" s="51">
        <v>5</v>
      </c>
      <c r="T25" s="51">
        <v>5</v>
      </c>
      <c r="U25" s="51">
        <v>4</v>
      </c>
      <c r="V25" s="51">
        <v>6</v>
      </c>
      <c r="W25" s="53">
        <v>4</v>
      </c>
      <c r="X25" s="54">
        <f t="shared" si="2"/>
        <v>45</v>
      </c>
      <c r="Y25" s="55">
        <f t="shared" si="3"/>
        <v>85</v>
      </c>
      <c r="Z25" s="56">
        <f t="shared" si="4"/>
        <v>74</v>
      </c>
      <c r="AA25" s="57">
        <f t="shared" si="5"/>
        <v>2</v>
      </c>
      <c r="AB25" s="64"/>
      <c r="AC25" s="58">
        <f t="shared" si="6"/>
        <v>11</v>
      </c>
      <c r="AD25" s="59">
        <v>4</v>
      </c>
      <c r="AE25" s="60">
        <f>HLOOKUP($AC25,[1]HH!$A$2:$AO$20,E$4+1)</f>
        <v>1</v>
      </c>
      <c r="AF25" s="60">
        <f>HLOOKUP($AC25,[1]HH!$A$2:$AO$20,F$4+1)</f>
        <v>1</v>
      </c>
      <c r="AG25" s="60">
        <f>HLOOKUP($AC25,[1]HH!$A$2:$AO$20,G$4+1)</f>
        <v>1</v>
      </c>
      <c r="AH25" s="60">
        <f>HLOOKUP($AC25,[1]HH!$A$2:$AO$20,H$4+1)</f>
        <v>0</v>
      </c>
      <c r="AI25" s="60">
        <f>HLOOKUP($AC25,[1]HH!$A$2:$AO$20,I$4+1)</f>
        <v>1</v>
      </c>
      <c r="AJ25" s="60">
        <f>HLOOKUP($AC25,[1]HH!$A$2:$AO$20,J$4+1)</f>
        <v>1</v>
      </c>
      <c r="AK25" s="60">
        <f>HLOOKUP($AC25,[1]HH!$A$2:$AO$20,K$4+1)</f>
        <v>0</v>
      </c>
      <c r="AL25" s="60">
        <f>HLOOKUP($AC25,[1]HH!$A$2:$AO$20,L$4+1)</f>
        <v>1</v>
      </c>
      <c r="AM25" s="60">
        <f>HLOOKUP($AC25,[1]HH!$A$2:$AO$20,M$4+1)</f>
        <v>0</v>
      </c>
      <c r="AN25" s="60"/>
      <c r="AO25" s="60">
        <f>HLOOKUP($AC25,[1]HH!$A$2:$AO$20,O$4+1)</f>
        <v>1</v>
      </c>
      <c r="AP25" s="60">
        <f>HLOOKUP($AC25,[1]HH!$A$2:$AO$20,P$4+1)</f>
        <v>0</v>
      </c>
      <c r="AQ25" s="60">
        <f>HLOOKUP($AC25,[1]HH!$A$2:$AO$20,Q$4+1)</f>
        <v>0</v>
      </c>
      <c r="AR25" s="60">
        <f>HLOOKUP($AC25,[1]HH!$A$2:$AO$20,R$4+1)</f>
        <v>1</v>
      </c>
      <c r="AS25" s="60">
        <f>HLOOKUP($AC25,[1]HH!$A$2:$AO$20,S$4+1)</f>
        <v>1</v>
      </c>
      <c r="AT25" s="60">
        <f>HLOOKUP($AC25,[1]HH!$A$2:$AO$20,T$4+1)</f>
        <v>0</v>
      </c>
      <c r="AU25" s="60">
        <f>HLOOKUP($AC25,[1]HH!$A$2:$AO$20,U$4+1)</f>
        <v>0</v>
      </c>
      <c r="AV25" s="60">
        <f>HLOOKUP($AC25,[1]HH!$A$2:$AO$20,V$4+1)</f>
        <v>1</v>
      </c>
      <c r="AW25" s="60">
        <f>HLOOKUP($AC25,[1]HH!$A$2:$AO$20,W$4+1)</f>
        <v>1</v>
      </c>
    </row>
    <row r="26" spans="1:49" ht="13.5" customHeight="1" x14ac:dyDescent="0.2">
      <c r="A26" s="66" t="s">
        <v>41</v>
      </c>
      <c r="B26" s="63">
        <v>14.9</v>
      </c>
      <c r="C26" s="50">
        <f t="shared" si="0"/>
        <v>12</v>
      </c>
      <c r="D26" s="50">
        <f t="shared" si="7"/>
        <v>8</v>
      </c>
      <c r="E26" s="51">
        <v>6</v>
      </c>
      <c r="F26" s="52">
        <v>4</v>
      </c>
      <c r="G26" s="51">
        <v>4</v>
      </c>
      <c r="H26" s="51">
        <v>3</v>
      </c>
      <c r="I26" s="51">
        <v>5</v>
      </c>
      <c r="J26" s="51">
        <v>4</v>
      </c>
      <c r="K26" s="51">
        <v>4</v>
      </c>
      <c r="L26" s="51">
        <v>5</v>
      </c>
      <c r="M26" s="51">
        <v>4</v>
      </c>
      <c r="N26" s="8">
        <f t="shared" si="1"/>
        <v>39</v>
      </c>
      <c r="O26" s="53">
        <v>6</v>
      </c>
      <c r="P26" s="51">
        <v>5</v>
      </c>
      <c r="Q26" s="51">
        <v>2</v>
      </c>
      <c r="R26" s="51">
        <v>6</v>
      </c>
      <c r="S26" s="51">
        <v>4</v>
      </c>
      <c r="T26" s="51">
        <v>6</v>
      </c>
      <c r="U26" s="51">
        <v>4</v>
      </c>
      <c r="V26" s="51">
        <v>5</v>
      </c>
      <c r="W26" s="53">
        <v>5</v>
      </c>
      <c r="X26" s="54">
        <f t="shared" si="2"/>
        <v>43</v>
      </c>
      <c r="Y26" s="55">
        <f t="shared" si="3"/>
        <v>82</v>
      </c>
      <c r="Z26" s="56">
        <f t="shared" si="4"/>
        <v>74</v>
      </c>
      <c r="AA26" s="57">
        <f t="shared" si="5"/>
        <v>2</v>
      </c>
      <c r="AB26" s="69"/>
      <c r="AC26" s="58">
        <f t="shared" si="6"/>
        <v>8</v>
      </c>
      <c r="AD26" s="59">
        <v>5</v>
      </c>
      <c r="AE26" s="60">
        <f>HLOOKUP($AC26,[1]HH!$A$2:$AO$20,E$4+1)</f>
        <v>0</v>
      </c>
      <c r="AF26" s="60">
        <f>HLOOKUP($AC26,[1]HH!$A$2:$AO$20,F$4+1)</f>
        <v>0</v>
      </c>
      <c r="AG26" s="60">
        <f>HLOOKUP($AC26,[1]HH!$A$2:$AO$20,G$4+1)</f>
        <v>1</v>
      </c>
      <c r="AH26" s="60">
        <f>HLOOKUP($AC26,[1]HH!$A$2:$AO$20,H$4+1)</f>
        <v>0</v>
      </c>
      <c r="AI26" s="60">
        <f>HLOOKUP($AC26,[1]HH!$A$2:$AO$20,I$4+1)</f>
        <v>1</v>
      </c>
      <c r="AJ26" s="60">
        <f>HLOOKUP($AC26,[1]HH!$A$2:$AO$20,J$4+1)</f>
        <v>1</v>
      </c>
      <c r="AK26" s="60">
        <f>HLOOKUP($AC26,[1]HH!$A$2:$AO$20,K$4+1)</f>
        <v>0</v>
      </c>
      <c r="AL26" s="60">
        <f>HLOOKUP($AC26,[1]HH!$A$2:$AO$20,L$4+1)</f>
        <v>1</v>
      </c>
      <c r="AM26" s="60">
        <f>HLOOKUP($AC26,[1]HH!$A$2:$AO$20,M$4+1)</f>
        <v>0</v>
      </c>
      <c r="AN26" s="60"/>
      <c r="AO26" s="60">
        <f>HLOOKUP($AC26,[1]HH!$A$2:$AO$20,O$4+1)</f>
        <v>1</v>
      </c>
      <c r="AP26" s="60">
        <f>HLOOKUP($AC26,[1]HH!$A$2:$AO$20,P$4+1)</f>
        <v>0</v>
      </c>
      <c r="AQ26" s="60">
        <f>HLOOKUP($AC26,[1]HH!$A$2:$AO$20,Q$4+1)</f>
        <v>0</v>
      </c>
      <c r="AR26" s="60">
        <f>HLOOKUP($AC26,[1]HH!$A$2:$AO$20,R$4+1)</f>
        <v>1</v>
      </c>
      <c r="AS26" s="60">
        <f>HLOOKUP($AC26,[1]HH!$A$2:$AO$20,S$4+1)</f>
        <v>1</v>
      </c>
      <c r="AT26" s="60">
        <f>HLOOKUP($AC26,[1]HH!$A$2:$AO$20,T$4+1)</f>
        <v>0</v>
      </c>
      <c r="AU26" s="60">
        <f>HLOOKUP($AC26,[1]HH!$A$2:$AO$20,U$4+1)</f>
        <v>0</v>
      </c>
      <c r="AV26" s="60">
        <f>HLOOKUP($AC26,[1]HH!$A$2:$AO$20,V$4+1)</f>
        <v>1</v>
      </c>
      <c r="AW26" s="60">
        <f>HLOOKUP($AC26,[1]HH!$A$2:$AO$20,W$4+1)</f>
        <v>0</v>
      </c>
    </row>
    <row r="27" spans="1:49" s="69" customFormat="1" ht="13.5" customHeight="1" x14ac:dyDescent="0.2">
      <c r="A27" s="70" t="s">
        <v>42</v>
      </c>
      <c r="B27" s="63">
        <v>10.6</v>
      </c>
      <c r="C27" s="50">
        <f t="shared" si="0"/>
        <v>8</v>
      </c>
      <c r="D27" s="50">
        <f t="shared" si="7"/>
        <v>4</v>
      </c>
      <c r="E27" s="51">
        <v>6</v>
      </c>
      <c r="F27" s="52">
        <v>4</v>
      </c>
      <c r="G27" s="51">
        <v>5</v>
      </c>
      <c r="H27" s="51">
        <v>3</v>
      </c>
      <c r="I27" s="51">
        <v>5</v>
      </c>
      <c r="J27" s="51">
        <v>6</v>
      </c>
      <c r="K27" s="51">
        <v>3</v>
      </c>
      <c r="L27" s="51">
        <v>4</v>
      </c>
      <c r="M27" s="51">
        <v>4</v>
      </c>
      <c r="N27" s="8">
        <f t="shared" si="1"/>
        <v>40</v>
      </c>
      <c r="O27" s="53">
        <v>5</v>
      </c>
      <c r="P27" s="51">
        <v>4</v>
      </c>
      <c r="Q27" s="51">
        <v>4</v>
      </c>
      <c r="R27" s="51">
        <v>4</v>
      </c>
      <c r="S27" s="51">
        <v>5</v>
      </c>
      <c r="T27" s="51">
        <v>3</v>
      </c>
      <c r="U27" s="51">
        <v>3</v>
      </c>
      <c r="V27" s="51">
        <v>6</v>
      </c>
      <c r="W27" s="53">
        <v>4</v>
      </c>
      <c r="X27" s="54">
        <f t="shared" si="2"/>
        <v>38</v>
      </c>
      <c r="Y27" s="55">
        <f t="shared" si="3"/>
        <v>78</v>
      </c>
      <c r="Z27" s="56">
        <f t="shared" si="4"/>
        <v>74</v>
      </c>
      <c r="AA27" s="57">
        <f t="shared" si="5"/>
        <v>2</v>
      </c>
      <c r="AB27" s="64"/>
      <c r="AC27" s="58">
        <f t="shared" si="6"/>
        <v>4</v>
      </c>
      <c r="AD27" s="59">
        <v>3</v>
      </c>
      <c r="AE27" s="60">
        <f>HLOOKUP($AC27,[1]HH!$A$2:$AO$20,E$4+1)</f>
        <v>0</v>
      </c>
      <c r="AF27" s="60">
        <f>HLOOKUP($AC27,[1]HH!$A$2:$AO$20,F$4+1)</f>
        <v>0</v>
      </c>
      <c r="AG27" s="60">
        <f>HLOOKUP($AC27,[1]HH!$A$2:$AO$20,G$4+1)</f>
        <v>0</v>
      </c>
      <c r="AH27" s="60">
        <f>HLOOKUP($AC27,[1]HH!$A$2:$AO$20,H$4+1)</f>
        <v>0</v>
      </c>
      <c r="AI27" s="60">
        <f>HLOOKUP($AC27,[1]HH!$A$2:$AO$20,I$4+1)</f>
        <v>1</v>
      </c>
      <c r="AJ27" s="60">
        <f>HLOOKUP($AC27,[1]HH!$A$2:$AO$20,J$4+1)</f>
        <v>0</v>
      </c>
      <c r="AK27" s="60">
        <f>HLOOKUP($AC27,[1]HH!$A$2:$AO$20,K$4+1)</f>
        <v>0</v>
      </c>
      <c r="AL27" s="60">
        <f>HLOOKUP($AC27,[1]HH!$A$2:$AO$20,L$4+1)</f>
        <v>1</v>
      </c>
      <c r="AM27" s="60">
        <f>HLOOKUP($AC27,[1]HH!$A$2:$AO$20,M$4+1)</f>
        <v>0</v>
      </c>
      <c r="AN27" s="60"/>
      <c r="AO27" s="60">
        <f>HLOOKUP($AC27,[1]HH!$A$2:$AO$20,O$4+1)</f>
        <v>0</v>
      </c>
      <c r="AP27" s="60">
        <f>HLOOKUP($AC27,[1]HH!$A$2:$AO$20,P$4+1)</f>
        <v>0</v>
      </c>
      <c r="AQ27" s="60">
        <f>HLOOKUP($AC27,[1]HH!$A$2:$AO$20,Q$4+1)</f>
        <v>0</v>
      </c>
      <c r="AR27" s="60">
        <f>HLOOKUP($AC27,[1]HH!$A$2:$AO$20,R$4+1)</f>
        <v>0</v>
      </c>
      <c r="AS27" s="60">
        <f>HLOOKUP($AC27,[1]HH!$A$2:$AO$20,S$4+1)</f>
        <v>1</v>
      </c>
      <c r="AT27" s="60">
        <f>HLOOKUP($AC27,[1]HH!$A$2:$AO$20,T$4+1)</f>
        <v>0</v>
      </c>
      <c r="AU27" s="60">
        <f>HLOOKUP($AC27,[1]HH!$A$2:$AO$20,U$4+1)</f>
        <v>0</v>
      </c>
      <c r="AV27" s="60">
        <f>HLOOKUP($AC27,[1]HH!$A$2:$AO$20,V$4+1)</f>
        <v>1</v>
      </c>
      <c r="AW27" s="60">
        <f>HLOOKUP($AC27,[1]HH!$A$2:$AO$20,W$4+1)</f>
        <v>0</v>
      </c>
    </row>
    <row r="28" spans="1:49" ht="13.5" customHeight="1" x14ac:dyDescent="0.2">
      <c r="A28" s="70" t="s">
        <v>43</v>
      </c>
      <c r="B28" s="63">
        <v>12.7</v>
      </c>
      <c r="C28" s="50">
        <f t="shared" si="0"/>
        <v>10</v>
      </c>
      <c r="D28" s="50">
        <v>0</v>
      </c>
      <c r="E28" s="51">
        <v>5</v>
      </c>
      <c r="F28" s="52">
        <v>5</v>
      </c>
      <c r="G28" s="51">
        <v>4</v>
      </c>
      <c r="H28" s="51">
        <v>4</v>
      </c>
      <c r="I28" s="51">
        <v>5</v>
      </c>
      <c r="J28" s="51">
        <v>4</v>
      </c>
      <c r="K28" s="51">
        <v>4</v>
      </c>
      <c r="L28" s="51">
        <v>6</v>
      </c>
      <c r="M28" s="51">
        <v>5</v>
      </c>
      <c r="N28" s="8">
        <f t="shared" si="1"/>
        <v>42</v>
      </c>
      <c r="O28" s="53">
        <v>5</v>
      </c>
      <c r="P28" s="51">
        <v>5</v>
      </c>
      <c r="Q28" s="51">
        <v>3</v>
      </c>
      <c r="R28" s="51">
        <v>5</v>
      </c>
      <c r="S28" s="51">
        <v>4</v>
      </c>
      <c r="T28" s="51">
        <v>5</v>
      </c>
      <c r="U28" s="51">
        <v>3</v>
      </c>
      <c r="V28" s="51">
        <v>5</v>
      </c>
      <c r="W28" s="53">
        <v>4</v>
      </c>
      <c r="X28" s="54">
        <f t="shared" si="2"/>
        <v>39</v>
      </c>
      <c r="Y28" s="55">
        <f t="shared" si="3"/>
        <v>81</v>
      </c>
      <c r="Z28" s="56">
        <f t="shared" si="4"/>
        <v>71</v>
      </c>
      <c r="AA28" s="57">
        <f t="shared" si="5"/>
        <v>-1</v>
      </c>
      <c r="AB28" s="64"/>
      <c r="AC28" s="58">
        <f>IF(D28&gt;0,D28,C28)</f>
        <v>10</v>
      </c>
      <c r="AD28" s="59">
        <v>5</v>
      </c>
      <c r="AE28" s="60">
        <f>HLOOKUP($AC28,[1]HH!$A$2:$AO$20,E$4+1)</f>
        <v>0</v>
      </c>
      <c r="AF28" s="60">
        <f>HLOOKUP($AC28,[1]HH!$A$2:$AO$20,F$4+1)</f>
        <v>1</v>
      </c>
      <c r="AG28" s="60">
        <f>HLOOKUP($AC28,[1]HH!$A$2:$AO$20,G$4+1)</f>
        <v>1</v>
      </c>
      <c r="AH28" s="60">
        <f>HLOOKUP($AC28,[1]HH!$A$2:$AO$20,H$4+1)</f>
        <v>0</v>
      </c>
      <c r="AI28" s="60">
        <f>HLOOKUP($AC28,[1]HH!$A$2:$AO$20,I$4+1)</f>
        <v>1</v>
      </c>
      <c r="AJ28" s="60">
        <f>HLOOKUP($AC28,[1]HH!$A$2:$AO$20,J$4+1)</f>
        <v>1</v>
      </c>
      <c r="AK28" s="60">
        <f>HLOOKUP($AC28,[1]HH!$A$2:$AO$20,K$4+1)</f>
        <v>0</v>
      </c>
      <c r="AL28" s="60">
        <f>HLOOKUP($AC28,[1]HH!$A$2:$AO$20,L$4+1)</f>
        <v>1</v>
      </c>
      <c r="AM28" s="60">
        <f>HLOOKUP($AC28,[1]HH!$A$2:$AO$20,M$4+1)</f>
        <v>0</v>
      </c>
      <c r="AN28" s="60"/>
      <c r="AO28" s="60">
        <f>HLOOKUP($AC28,[1]HH!$A$2:$AO$20,O$4+1)</f>
        <v>1</v>
      </c>
      <c r="AP28" s="60">
        <f>HLOOKUP($AC28,[1]HH!$A$2:$AO$20,P$4+1)</f>
        <v>0</v>
      </c>
      <c r="AQ28" s="60">
        <f>HLOOKUP($AC28,[1]HH!$A$2:$AO$20,Q$4+1)</f>
        <v>0</v>
      </c>
      <c r="AR28" s="60">
        <f>HLOOKUP($AC28,[1]HH!$A$2:$AO$20,R$4+1)</f>
        <v>1</v>
      </c>
      <c r="AS28" s="60">
        <f>HLOOKUP($AC28,[1]HH!$A$2:$AO$20,S$4+1)</f>
        <v>1</v>
      </c>
      <c r="AT28" s="60">
        <f>HLOOKUP($AC28,[1]HH!$A$2:$AO$20,T$4+1)</f>
        <v>0</v>
      </c>
      <c r="AU28" s="60">
        <f>HLOOKUP($AC28,[1]HH!$A$2:$AO$20,U$4+1)</f>
        <v>0</v>
      </c>
      <c r="AV28" s="60">
        <f>HLOOKUP($AC28,[1]HH!$A$2:$AO$20,V$4+1)</f>
        <v>1</v>
      </c>
      <c r="AW28" s="60">
        <f>HLOOKUP($AC28,[1]HH!$A$2:$AO$20,W$4+1)</f>
        <v>1</v>
      </c>
    </row>
    <row r="29" spans="1:49" ht="13.5" customHeight="1" x14ac:dyDescent="0.2">
      <c r="A29" s="66" t="s">
        <v>44</v>
      </c>
      <c r="B29" s="63">
        <v>17</v>
      </c>
      <c r="C29" s="50">
        <f t="shared" si="0"/>
        <v>14</v>
      </c>
      <c r="D29" s="50">
        <f t="shared" si="7"/>
        <v>10</v>
      </c>
      <c r="E29" s="51">
        <v>5</v>
      </c>
      <c r="F29" s="52">
        <v>5</v>
      </c>
      <c r="G29" s="51">
        <v>4</v>
      </c>
      <c r="H29" s="51">
        <v>3</v>
      </c>
      <c r="I29" s="51">
        <v>6</v>
      </c>
      <c r="J29" s="51">
        <v>4</v>
      </c>
      <c r="K29" s="51">
        <v>5</v>
      </c>
      <c r="L29" s="51">
        <v>4</v>
      </c>
      <c r="M29" s="51">
        <v>4</v>
      </c>
      <c r="N29" s="8">
        <f t="shared" si="1"/>
        <v>40</v>
      </c>
      <c r="O29" s="53">
        <v>7</v>
      </c>
      <c r="P29" s="51">
        <v>4</v>
      </c>
      <c r="Q29" s="51">
        <v>3</v>
      </c>
      <c r="R29" s="51">
        <v>4</v>
      </c>
      <c r="S29" s="51">
        <v>4</v>
      </c>
      <c r="T29" s="51">
        <v>5</v>
      </c>
      <c r="U29" s="51">
        <v>4</v>
      </c>
      <c r="V29" s="51">
        <v>6</v>
      </c>
      <c r="W29" s="53">
        <v>5</v>
      </c>
      <c r="X29" s="54">
        <f t="shared" si="2"/>
        <v>42</v>
      </c>
      <c r="Y29" s="55">
        <f t="shared" si="3"/>
        <v>82</v>
      </c>
      <c r="Z29" s="56">
        <f t="shared" si="4"/>
        <v>72</v>
      </c>
      <c r="AA29" s="57">
        <f t="shared" si="5"/>
        <v>0</v>
      </c>
      <c r="AB29" s="64"/>
      <c r="AC29" s="58">
        <f t="shared" si="6"/>
        <v>10</v>
      </c>
      <c r="AD29" s="59">
        <v>3</v>
      </c>
      <c r="AE29" s="60">
        <f>HLOOKUP($AC29,[1]HH!$A$2:$AO$20,E$4+1)</f>
        <v>0</v>
      </c>
      <c r="AF29" s="60">
        <f>HLOOKUP($AC29,[1]HH!$A$2:$AO$20,F$4+1)</f>
        <v>1</v>
      </c>
      <c r="AG29" s="60">
        <f>HLOOKUP($AC29,[1]HH!$A$2:$AO$20,G$4+1)</f>
        <v>1</v>
      </c>
      <c r="AH29" s="60">
        <f>HLOOKUP($AC29,[1]HH!$A$2:$AO$20,H$4+1)</f>
        <v>0</v>
      </c>
      <c r="AI29" s="60">
        <f>HLOOKUP($AC29,[1]HH!$A$2:$AO$20,I$4+1)</f>
        <v>1</v>
      </c>
      <c r="AJ29" s="60">
        <f>HLOOKUP($AC29,[1]HH!$A$2:$AO$20,J$4+1)</f>
        <v>1</v>
      </c>
      <c r="AK29" s="60">
        <f>HLOOKUP($AC29,[1]HH!$A$2:$AO$20,K$4+1)</f>
        <v>0</v>
      </c>
      <c r="AL29" s="60">
        <f>HLOOKUP($AC29,[1]HH!$A$2:$AO$20,L$4+1)</f>
        <v>1</v>
      </c>
      <c r="AM29" s="60">
        <f>HLOOKUP($AC29,[1]HH!$A$2:$AO$20,M$4+1)</f>
        <v>0</v>
      </c>
      <c r="AN29" s="60"/>
      <c r="AO29" s="60">
        <f>HLOOKUP($AC29,[1]HH!$A$2:$AO$20,O$4+1)</f>
        <v>1</v>
      </c>
      <c r="AP29" s="60">
        <f>HLOOKUP($AC29,[1]HH!$A$2:$AO$20,P$4+1)</f>
        <v>0</v>
      </c>
      <c r="AQ29" s="60">
        <f>HLOOKUP($AC29,[1]HH!$A$2:$AO$20,Q$4+1)</f>
        <v>0</v>
      </c>
      <c r="AR29" s="60">
        <f>HLOOKUP($AC29,[1]HH!$A$2:$AO$20,R$4+1)</f>
        <v>1</v>
      </c>
      <c r="AS29" s="60">
        <f>HLOOKUP($AC29,[1]HH!$A$2:$AO$20,S$4+1)</f>
        <v>1</v>
      </c>
      <c r="AT29" s="60">
        <f>HLOOKUP($AC29,[1]HH!$A$2:$AO$20,T$4+1)</f>
        <v>0</v>
      </c>
      <c r="AU29" s="60">
        <f>HLOOKUP($AC29,[1]HH!$A$2:$AO$20,U$4+1)</f>
        <v>0</v>
      </c>
      <c r="AV29" s="60">
        <f>HLOOKUP($AC29,[1]HH!$A$2:$AO$20,V$4+1)</f>
        <v>1</v>
      </c>
      <c r="AW29" s="60">
        <f>HLOOKUP($AC29,[1]HH!$A$2:$AO$20,W$4+1)</f>
        <v>1</v>
      </c>
    </row>
    <row r="30" spans="1:49" ht="13.5" customHeight="1" x14ac:dyDescent="0.2">
      <c r="A30" s="66" t="s">
        <v>45</v>
      </c>
      <c r="B30" s="63">
        <v>15.8</v>
      </c>
      <c r="C30" s="50">
        <f t="shared" si="0"/>
        <v>13</v>
      </c>
      <c r="D30" s="50">
        <v>0</v>
      </c>
      <c r="E30" s="51">
        <v>5</v>
      </c>
      <c r="F30" s="52">
        <v>5</v>
      </c>
      <c r="G30" s="51">
        <v>5</v>
      </c>
      <c r="H30" s="51">
        <v>3</v>
      </c>
      <c r="I30" s="51">
        <v>6</v>
      </c>
      <c r="J30" s="51">
        <v>6</v>
      </c>
      <c r="K30" s="51">
        <v>3</v>
      </c>
      <c r="L30" s="51">
        <v>6</v>
      </c>
      <c r="M30" s="51">
        <v>4</v>
      </c>
      <c r="N30" s="8">
        <f t="shared" si="1"/>
        <v>43</v>
      </c>
      <c r="O30" s="53">
        <v>6</v>
      </c>
      <c r="P30" s="51">
        <v>4</v>
      </c>
      <c r="Q30" s="51">
        <v>8</v>
      </c>
      <c r="R30" s="51">
        <v>5</v>
      </c>
      <c r="S30" s="51">
        <v>5</v>
      </c>
      <c r="T30" s="51">
        <v>6</v>
      </c>
      <c r="U30" s="51">
        <v>4</v>
      </c>
      <c r="V30" s="51">
        <v>5</v>
      </c>
      <c r="W30" s="53">
        <v>6</v>
      </c>
      <c r="X30" s="54">
        <f t="shared" si="2"/>
        <v>49</v>
      </c>
      <c r="Y30" s="55">
        <f t="shared" si="3"/>
        <v>92</v>
      </c>
      <c r="Z30" s="56">
        <f t="shared" si="4"/>
        <v>79</v>
      </c>
      <c r="AA30" s="57">
        <f t="shared" si="5"/>
        <v>7</v>
      </c>
      <c r="AB30" s="64"/>
      <c r="AC30" s="58">
        <f t="shared" si="6"/>
        <v>13</v>
      </c>
      <c r="AD30" s="59">
        <v>2</v>
      </c>
      <c r="AE30" s="60">
        <f>HLOOKUP($AC30,[1]HH!$A$2:$AO$20,E$4+1)</f>
        <v>1</v>
      </c>
      <c r="AF30" s="60">
        <f>HLOOKUP($AC30,[1]HH!$A$2:$AO$20,F$4+1)</f>
        <v>1</v>
      </c>
      <c r="AG30" s="60">
        <f>HLOOKUP($AC30,[1]HH!$A$2:$AO$20,G$4+1)</f>
        <v>1</v>
      </c>
      <c r="AH30" s="60">
        <f>HLOOKUP($AC30,[1]HH!$A$2:$AO$20,H$4+1)</f>
        <v>0</v>
      </c>
      <c r="AI30" s="60">
        <f>HLOOKUP($AC30,[1]HH!$A$2:$AO$20,I$4+1)</f>
        <v>1</v>
      </c>
      <c r="AJ30" s="60">
        <f>HLOOKUP($AC30,[1]HH!$A$2:$AO$20,J$4+1)</f>
        <v>1</v>
      </c>
      <c r="AK30" s="60">
        <f>HLOOKUP($AC30,[1]HH!$A$2:$AO$20,K$4+1)</f>
        <v>1</v>
      </c>
      <c r="AL30" s="60">
        <f>HLOOKUP($AC30,[1]HH!$A$2:$AO$20,L$4+1)</f>
        <v>1</v>
      </c>
      <c r="AM30" s="60">
        <f>HLOOKUP($AC30,[1]HH!$A$2:$AO$20,M$4+1)</f>
        <v>0</v>
      </c>
      <c r="AN30" s="60"/>
      <c r="AO30" s="60">
        <f>HLOOKUP($AC30,[1]HH!$A$2:$AO$20,O$4+1)</f>
        <v>1</v>
      </c>
      <c r="AP30" s="60">
        <f>HLOOKUP($AC30,[1]HH!$A$2:$AO$20,P$4+1)</f>
        <v>0</v>
      </c>
      <c r="AQ30" s="60">
        <f>HLOOKUP($AC30,[1]HH!$A$2:$AO$20,Q$4+1)</f>
        <v>1</v>
      </c>
      <c r="AR30" s="60">
        <f>HLOOKUP($AC30,[1]HH!$A$2:$AO$20,R$4+1)</f>
        <v>1</v>
      </c>
      <c r="AS30" s="60">
        <f>HLOOKUP($AC30,[1]HH!$A$2:$AO$20,S$4+1)</f>
        <v>1</v>
      </c>
      <c r="AT30" s="60">
        <f>HLOOKUP($AC30,[1]HH!$A$2:$AO$20,T$4+1)</f>
        <v>0</v>
      </c>
      <c r="AU30" s="60">
        <f>HLOOKUP($AC30,[1]HH!$A$2:$AO$20,U$4+1)</f>
        <v>0</v>
      </c>
      <c r="AV30" s="60">
        <f>HLOOKUP($AC30,[1]HH!$A$2:$AO$20,V$4+1)</f>
        <v>1</v>
      </c>
      <c r="AW30" s="60">
        <f>HLOOKUP($AC30,[1]HH!$A$2:$AO$20,W$4+1)</f>
        <v>1</v>
      </c>
    </row>
    <row r="31" spans="1:49" ht="13.5" customHeight="1" x14ac:dyDescent="0.2">
      <c r="A31" s="66" t="s">
        <v>46</v>
      </c>
      <c r="B31" s="63">
        <v>9</v>
      </c>
      <c r="C31" s="50">
        <f t="shared" si="0"/>
        <v>6</v>
      </c>
      <c r="D31" s="50">
        <f t="shared" si="7"/>
        <v>2</v>
      </c>
      <c r="E31" s="51"/>
      <c r="F31" s="52"/>
      <c r="G31" s="51"/>
      <c r="H31" s="51"/>
      <c r="I31" s="51"/>
      <c r="J31" s="51"/>
      <c r="K31" s="51"/>
      <c r="L31" s="51"/>
      <c r="M31" s="51"/>
      <c r="N31" s="8">
        <f t="shared" si="1"/>
        <v>0</v>
      </c>
      <c r="O31" s="53"/>
      <c r="P31" s="51"/>
      <c r="Q31" s="51"/>
      <c r="R31" s="51"/>
      <c r="S31" s="51"/>
      <c r="T31" s="51"/>
      <c r="U31" s="51"/>
      <c r="V31" s="51"/>
      <c r="W31" s="53"/>
      <c r="X31" s="54">
        <f t="shared" si="2"/>
        <v>0</v>
      </c>
      <c r="Y31" s="55" t="s">
        <v>17</v>
      </c>
      <c r="Z31" s="56" t="s">
        <v>17</v>
      </c>
      <c r="AA31" s="57">
        <f t="shared" si="5"/>
        <v>0</v>
      </c>
      <c r="AB31" s="64"/>
      <c r="AC31" s="58">
        <f t="shared" si="6"/>
        <v>2</v>
      </c>
      <c r="AD31" s="59"/>
      <c r="AE31" s="60">
        <f>HLOOKUP($AC31,[1]HH!$A$2:$AO$20,E$4+1)</f>
        <v>0</v>
      </c>
      <c r="AF31" s="60">
        <f>HLOOKUP($AC31,[1]HH!$A$2:$AO$20,F$4+1)</f>
        <v>0</v>
      </c>
      <c r="AG31" s="60">
        <f>HLOOKUP($AC31,[1]HH!$A$2:$AO$20,G$4+1)</f>
        <v>0</v>
      </c>
      <c r="AH31" s="60">
        <f>HLOOKUP($AC31,[1]HH!$A$2:$AO$20,H$4+1)</f>
        <v>0</v>
      </c>
      <c r="AI31" s="60">
        <f>HLOOKUP($AC31,[1]HH!$A$2:$AO$20,I$4+1)</f>
        <v>1</v>
      </c>
      <c r="AJ31" s="60">
        <f>HLOOKUP($AC31,[1]HH!$A$2:$AO$20,J$4+1)</f>
        <v>0</v>
      </c>
      <c r="AK31" s="60">
        <f>HLOOKUP($AC31,[1]HH!$A$2:$AO$20,K$4+1)</f>
        <v>0</v>
      </c>
      <c r="AL31" s="60">
        <f>HLOOKUP($AC31,[1]HH!$A$2:$AO$20,L$4+1)</f>
        <v>0</v>
      </c>
      <c r="AM31" s="60">
        <f>HLOOKUP($AC31,[1]HH!$A$2:$AO$20,M$4+1)</f>
        <v>0</v>
      </c>
      <c r="AN31" s="60"/>
      <c r="AO31" s="60">
        <f>HLOOKUP($AC31,[1]HH!$A$2:$AO$20,O$4+1)</f>
        <v>0</v>
      </c>
      <c r="AP31" s="60">
        <f>HLOOKUP($AC31,[1]HH!$A$2:$AO$20,P$4+1)</f>
        <v>0</v>
      </c>
      <c r="AQ31" s="60">
        <f>HLOOKUP($AC31,[1]HH!$A$2:$AO$20,Q$4+1)</f>
        <v>0</v>
      </c>
      <c r="AR31" s="60">
        <f>HLOOKUP($AC31,[1]HH!$A$2:$AO$20,R$4+1)</f>
        <v>0</v>
      </c>
      <c r="AS31" s="60">
        <f>HLOOKUP($AC31,[1]HH!$A$2:$AO$20,S$4+1)</f>
        <v>0</v>
      </c>
      <c r="AT31" s="60">
        <f>HLOOKUP($AC31,[1]HH!$A$2:$AO$20,T$4+1)</f>
        <v>0</v>
      </c>
      <c r="AU31" s="60">
        <f>HLOOKUP($AC31,[1]HH!$A$2:$AO$20,U$4+1)</f>
        <v>0</v>
      </c>
      <c r="AV31" s="60">
        <f>HLOOKUP($AC31,[1]HH!$A$2:$AO$20,V$4+1)</f>
        <v>1</v>
      </c>
      <c r="AW31" s="60">
        <f>HLOOKUP($AC31,[1]HH!$A$2:$AO$20,W$4+1)</f>
        <v>0</v>
      </c>
    </row>
    <row r="32" spans="1:49" ht="13.5" customHeight="1" x14ac:dyDescent="0.2">
      <c r="A32" s="62" t="s">
        <v>47</v>
      </c>
      <c r="B32" s="63">
        <v>16.8</v>
      </c>
      <c r="C32" s="50">
        <f t="shared" si="0"/>
        <v>14</v>
      </c>
      <c r="D32" s="50">
        <f t="shared" si="7"/>
        <v>10</v>
      </c>
      <c r="E32" s="51">
        <v>5</v>
      </c>
      <c r="F32" s="52">
        <v>5</v>
      </c>
      <c r="G32" s="51">
        <v>6</v>
      </c>
      <c r="H32" s="51">
        <v>4</v>
      </c>
      <c r="I32" s="51">
        <v>5</v>
      </c>
      <c r="J32" s="51">
        <v>4</v>
      </c>
      <c r="K32" s="51">
        <v>5</v>
      </c>
      <c r="L32" s="51">
        <v>5</v>
      </c>
      <c r="M32" s="51">
        <v>5</v>
      </c>
      <c r="N32" s="8">
        <f t="shared" si="1"/>
        <v>44</v>
      </c>
      <c r="O32" s="53">
        <v>7</v>
      </c>
      <c r="P32" s="51">
        <v>5</v>
      </c>
      <c r="Q32" s="51">
        <v>3</v>
      </c>
      <c r="R32" s="51">
        <v>5</v>
      </c>
      <c r="S32" s="51">
        <v>6</v>
      </c>
      <c r="T32" s="51">
        <v>5</v>
      </c>
      <c r="U32" s="51">
        <v>4</v>
      </c>
      <c r="V32" s="51">
        <v>7</v>
      </c>
      <c r="W32" s="53">
        <v>5</v>
      </c>
      <c r="X32" s="54">
        <f t="shared" si="2"/>
        <v>47</v>
      </c>
      <c r="Y32" s="55">
        <f t="shared" si="3"/>
        <v>91</v>
      </c>
      <c r="Z32" s="56">
        <f t="shared" si="4"/>
        <v>81</v>
      </c>
      <c r="AA32" s="57">
        <f t="shared" si="5"/>
        <v>9</v>
      </c>
      <c r="AB32" s="64"/>
      <c r="AC32" s="58">
        <f t="shared" si="6"/>
        <v>10</v>
      </c>
      <c r="AD32" s="59">
        <v>1</v>
      </c>
      <c r="AE32" s="60">
        <f>HLOOKUP($AC32,[1]HH!$A$2:$AO$20,E$4+1)</f>
        <v>0</v>
      </c>
      <c r="AF32" s="60">
        <f>HLOOKUP($AC32,[1]HH!$A$2:$AO$20,F$4+1)</f>
        <v>1</v>
      </c>
      <c r="AG32" s="60">
        <f>HLOOKUP($AC32,[1]HH!$A$2:$AO$20,G$4+1)</f>
        <v>1</v>
      </c>
      <c r="AH32" s="60">
        <f>HLOOKUP($AC32,[1]HH!$A$2:$AO$20,H$4+1)</f>
        <v>0</v>
      </c>
      <c r="AI32" s="60">
        <f>HLOOKUP($AC32,[1]HH!$A$2:$AO$20,I$4+1)</f>
        <v>1</v>
      </c>
      <c r="AJ32" s="60">
        <f>HLOOKUP($AC32,[1]HH!$A$2:$AO$20,J$4+1)</f>
        <v>1</v>
      </c>
      <c r="AK32" s="60">
        <f>HLOOKUP($AC32,[1]HH!$A$2:$AO$20,K$4+1)</f>
        <v>0</v>
      </c>
      <c r="AL32" s="60">
        <f>HLOOKUP($AC32,[1]HH!$A$2:$AO$20,L$4+1)</f>
        <v>1</v>
      </c>
      <c r="AM32" s="60">
        <f>HLOOKUP($AC32,[1]HH!$A$2:$AO$20,M$4+1)</f>
        <v>0</v>
      </c>
      <c r="AN32" s="60"/>
      <c r="AO32" s="60">
        <f>HLOOKUP($AC32,[1]HH!$A$2:$AO$20,O$4+1)</f>
        <v>1</v>
      </c>
      <c r="AP32" s="60">
        <f>HLOOKUP($AC32,[1]HH!$A$2:$AO$20,P$4+1)</f>
        <v>0</v>
      </c>
      <c r="AQ32" s="60">
        <f>HLOOKUP($AC32,[1]HH!$A$2:$AO$20,Q$4+1)</f>
        <v>0</v>
      </c>
      <c r="AR32" s="60">
        <f>HLOOKUP($AC32,[1]HH!$A$2:$AO$20,R$4+1)</f>
        <v>1</v>
      </c>
      <c r="AS32" s="60">
        <f>HLOOKUP($AC32,[1]HH!$A$2:$AO$20,S$4+1)</f>
        <v>1</v>
      </c>
      <c r="AT32" s="60">
        <f>HLOOKUP($AC32,[1]HH!$A$2:$AO$20,T$4+1)</f>
        <v>0</v>
      </c>
      <c r="AU32" s="60">
        <f>HLOOKUP($AC32,[1]HH!$A$2:$AO$20,U$4+1)</f>
        <v>0</v>
      </c>
      <c r="AV32" s="60">
        <f>HLOOKUP($AC32,[1]HH!$A$2:$AO$20,V$4+1)</f>
        <v>1</v>
      </c>
      <c r="AW32" s="60">
        <f>HLOOKUP($AC32,[1]HH!$A$2:$AO$20,W$4+1)</f>
        <v>1</v>
      </c>
    </row>
    <row r="33" spans="1:49" ht="13.5" customHeight="1" x14ac:dyDescent="0.2">
      <c r="A33" s="62" t="s">
        <v>48</v>
      </c>
      <c r="B33" s="63">
        <v>13.4</v>
      </c>
      <c r="C33" s="50">
        <f t="shared" si="0"/>
        <v>10</v>
      </c>
      <c r="D33" s="50">
        <v>0</v>
      </c>
      <c r="E33" s="51">
        <v>7</v>
      </c>
      <c r="F33" s="52">
        <v>6</v>
      </c>
      <c r="G33" s="51">
        <v>5</v>
      </c>
      <c r="H33" s="51">
        <v>3</v>
      </c>
      <c r="I33" s="51">
        <v>7</v>
      </c>
      <c r="J33" s="51">
        <v>5</v>
      </c>
      <c r="K33" s="51">
        <v>3</v>
      </c>
      <c r="L33" s="51">
        <v>5</v>
      </c>
      <c r="M33" s="51">
        <v>4</v>
      </c>
      <c r="N33" s="8">
        <f t="shared" si="1"/>
        <v>45</v>
      </c>
      <c r="O33" s="53">
        <v>5</v>
      </c>
      <c r="P33" s="51">
        <v>4</v>
      </c>
      <c r="Q33" s="51">
        <v>4</v>
      </c>
      <c r="R33" s="51">
        <v>5</v>
      </c>
      <c r="S33" s="51">
        <v>5</v>
      </c>
      <c r="T33" s="51">
        <v>4</v>
      </c>
      <c r="U33" s="51">
        <v>4</v>
      </c>
      <c r="V33" s="51">
        <v>9</v>
      </c>
      <c r="W33" s="53">
        <v>7</v>
      </c>
      <c r="X33" s="54">
        <f t="shared" si="2"/>
        <v>47</v>
      </c>
      <c r="Y33" s="55">
        <f t="shared" si="3"/>
        <v>92</v>
      </c>
      <c r="Z33" s="56">
        <f t="shared" si="4"/>
        <v>82</v>
      </c>
      <c r="AA33" s="57">
        <f t="shared" si="5"/>
        <v>10</v>
      </c>
      <c r="AB33" s="64"/>
      <c r="AC33" s="58">
        <f t="shared" si="6"/>
        <v>10</v>
      </c>
      <c r="AD33" s="59">
        <v>2</v>
      </c>
      <c r="AE33" s="60">
        <f>HLOOKUP($AC33,[1]HH!$A$2:$AO$20,E$4+1)</f>
        <v>0</v>
      </c>
      <c r="AF33" s="60">
        <f>HLOOKUP($AC33,[1]HH!$A$2:$AO$20,F$4+1)</f>
        <v>1</v>
      </c>
      <c r="AG33" s="60">
        <f>HLOOKUP($AC33,[1]HH!$A$2:$AO$20,G$4+1)</f>
        <v>1</v>
      </c>
      <c r="AH33" s="60">
        <f>HLOOKUP($AC33,[1]HH!$A$2:$AO$20,H$4+1)</f>
        <v>0</v>
      </c>
      <c r="AI33" s="60">
        <f>HLOOKUP($AC33,[1]HH!$A$2:$AO$20,I$4+1)</f>
        <v>1</v>
      </c>
      <c r="AJ33" s="60">
        <f>HLOOKUP($AC33,[1]HH!$A$2:$AO$20,J$4+1)</f>
        <v>1</v>
      </c>
      <c r="AK33" s="60">
        <f>HLOOKUP($AC33,[1]HH!$A$2:$AO$20,K$4+1)</f>
        <v>0</v>
      </c>
      <c r="AL33" s="60">
        <f>HLOOKUP($AC33,[1]HH!$A$2:$AO$20,L$4+1)</f>
        <v>1</v>
      </c>
      <c r="AM33" s="60">
        <f>HLOOKUP($AC33,[1]HH!$A$2:$AO$20,M$4+1)</f>
        <v>0</v>
      </c>
      <c r="AN33" s="60"/>
      <c r="AO33" s="60">
        <f>HLOOKUP($AC33,[1]HH!$A$2:$AO$20,O$4+1)</f>
        <v>1</v>
      </c>
      <c r="AP33" s="60">
        <f>HLOOKUP($AC33,[1]HH!$A$2:$AO$20,P$4+1)</f>
        <v>0</v>
      </c>
      <c r="AQ33" s="60">
        <f>HLOOKUP($AC33,[1]HH!$A$2:$AO$20,Q$4+1)</f>
        <v>0</v>
      </c>
      <c r="AR33" s="60">
        <f>HLOOKUP($AC33,[1]HH!$A$2:$AO$20,R$4+1)</f>
        <v>1</v>
      </c>
      <c r="AS33" s="60">
        <f>HLOOKUP($AC33,[1]HH!$A$2:$AO$20,S$4+1)</f>
        <v>1</v>
      </c>
      <c r="AT33" s="60">
        <f>HLOOKUP($AC33,[1]HH!$A$2:$AO$20,T$4+1)</f>
        <v>0</v>
      </c>
      <c r="AU33" s="60">
        <f>HLOOKUP($AC33,[1]HH!$A$2:$AO$20,U$4+1)</f>
        <v>0</v>
      </c>
      <c r="AV33" s="60">
        <f>HLOOKUP($AC33,[1]HH!$A$2:$AO$20,V$4+1)</f>
        <v>1</v>
      </c>
      <c r="AW33" s="60">
        <f>HLOOKUP($AC33,[1]HH!$A$2:$AO$20,W$4+1)</f>
        <v>1</v>
      </c>
    </row>
    <row r="34" spans="1:49" ht="13.5" customHeight="1" x14ac:dyDescent="0.2">
      <c r="A34" s="66" t="s">
        <v>49</v>
      </c>
      <c r="B34" s="63">
        <v>28.7</v>
      </c>
      <c r="C34" s="50">
        <f t="shared" si="0"/>
        <v>26</v>
      </c>
      <c r="D34" s="50">
        <f t="shared" si="7"/>
        <v>21</v>
      </c>
      <c r="E34" s="51"/>
      <c r="F34" s="52"/>
      <c r="G34" s="51"/>
      <c r="H34" s="51"/>
      <c r="I34" s="51"/>
      <c r="J34" s="51"/>
      <c r="K34" s="51"/>
      <c r="L34" s="51"/>
      <c r="M34" s="51"/>
      <c r="N34" s="8">
        <f t="shared" si="1"/>
        <v>0</v>
      </c>
      <c r="O34" s="53"/>
      <c r="P34" s="51"/>
      <c r="Q34" s="51"/>
      <c r="R34" s="51"/>
      <c r="S34" s="51"/>
      <c r="T34" s="51"/>
      <c r="U34" s="51"/>
      <c r="V34" s="51"/>
      <c r="W34" s="53"/>
      <c r="X34" s="54">
        <f t="shared" si="2"/>
        <v>0</v>
      </c>
      <c r="Y34" s="55" t="s">
        <v>17</v>
      </c>
      <c r="Z34" s="56" t="s">
        <v>17</v>
      </c>
      <c r="AA34" s="57">
        <f t="shared" si="5"/>
        <v>0</v>
      </c>
      <c r="AB34" s="64"/>
      <c r="AC34" s="58">
        <f t="shared" si="6"/>
        <v>21</v>
      </c>
      <c r="AD34" s="59"/>
      <c r="AE34" s="60">
        <f>HLOOKUP($AC34,[1]HH!$A$2:$AO$20,E$4+1)</f>
        <v>1</v>
      </c>
      <c r="AF34" s="60">
        <f>HLOOKUP($AC34,[1]HH!$A$2:$AO$20,F$4+1)</f>
        <v>1</v>
      </c>
      <c r="AG34" s="60">
        <f>HLOOKUP($AC34,[1]HH!$A$2:$AO$20,G$4+1)</f>
        <v>1</v>
      </c>
      <c r="AH34" s="60">
        <f>HLOOKUP($AC34,[1]HH!$A$2:$AO$20,H$4+1)</f>
        <v>1</v>
      </c>
      <c r="AI34" s="60">
        <f>HLOOKUP($AC34,[1]HH!$A$2:$AO$20,I$4+1)</f>
        <v>2</v>
      </c>
      <c r="AJ34" s="60">
        <f>HLOOKUP($AC34,[1]HH!$A$2:$AO$20,J$4+1)</f>
        <v>1</v>
      </c>
      <c r="AK34" s="60">
        <f>HLOOKUP($AC34,[1]HH!$A$2:$AO$20,K$4+1)</f>
        <v>1</v>
      </c>
      <c r="AL34" s="60">
        <f>HLOOKUP($AC34,[1]HH!$A$2:$AO$20,L$4+1)</f>
        <v>2</v>
      </c>
      <c r="AM34" s="60">
        <f>HLOOKUP($AC34,[1]HH!$A$2:$AO$20,M$4+1)</f>
        <v>1</v>
      </c>
      <c r="AN34" s="60"/>
      <c r="AO34" s="60">
        <f>HLOOKUP($AC34,[1]HH!$A$2:$AO$20,O$4+1)</f>
        <v>1</v>
      </c>
      <c r="AP34" s="60">
        <f>HLOOKUP($AC34,[1]HH!$A$2:$AO$20,P$4+1)</f>
        <v>1</v>
      </c>
      <c r="AQ34" s="60">
        <f>HLOOKUP($AC34,[1]HH!$A$2:$AO$20,Q$4+1)</f>
        <v>1</v>
      </c>
      <c r="AR34" s="60">
        <f>HLOOKUP($AC34,[1]HH!$A$2:$AO$20,R$4+1)</f>
        <v>1</v>
      </c>
      <c r="AS34" s="60">
        <f>HLOOKUP($AC34,[1]HH!$A$2:$AO$20,S$4+1)</f>
        <v>1</v>
      </c>
      <c r="AT34" s="60">
        <f>HLOOKUP($AC34,[1]HH!$A$2:$AO$20,T$4+1)</f>
        <v>1</v>
      </c>
      <c r="AU34" s="60">
        <f>HLOOKUP($AC34,[1]HH!$A$2:$AO$20,U$4+1)</f>
        <v>1</v>
      </c>
      <c r="AV34" s="60">
        <f>HLOOKUP($AC34,[1]HH!$A$2:$AO$20,V$4+1)</f>
        <v>2</v>
      </c>
      <c r="AW34" s="60">
        <f>HLOOKUP($AC34,[1]HH!$A$2:$AO$20,W$4+1)</f>
        <v>1</v>
      </c>
    </row>
    <row r="35" spans="1:49" ht="13.5" customHeight="1" x14ac:dyDescent="0.2">
      <c r="A35" s="66" t="s">
        <v>50</v>
      </c>
      <c r="B35" s="63">
        <v>16.100000000000001</v>
      </c>
      <c r="C35" s="50">
        <f t="shared" si="0"/>
        <v>13</v>
      </c>
      <c r="D35" s="50">
        <v>0</v>
      </c>
      <c r="E35" s="51">
        <v>6</v>
      </c>
      <c r="F35" s="52">
        <v>5</v>
      </c>
      <c r="G35" s="51">
        <v>6</v>
      </c>
      <c r="H35" s="51">
        <v>3</v>
      </c>
      <c r="I35" s="51">
        <v>4</v>
      </c>
      <c r="J35" s="51">
        <v>7</v>
      </c>
      <c r="K35" s="51">
        <v>5</v>
      </c>
      <c r="L35" s="51">
        <v>5</v>
      </c>
      <c r="M35" s="51">
        <v>4</v>
      </c>
      <c r="N35" s="8">
        <f t="shared" si="1"/>
        <v>45</v>
      </c>
      <c r="O35" s="53">
        <v>6</v>
      </c>
      <c r="P35" s="51">
        <v>7</v>
      </c>
      <c r="Q35" s="51">
        <v>3</v>
      </c>
      <c r="R35" s="51">
        <v>5</v>
      </c>
      <c r="S35" s="51">
        <v>6</v>
      </c>
      <c r="T35" s="51">
        <v>4</v>
      </c>
      <c r="U35" s="51">
        <v>3</v>
      </c>
      <c r="V35" s="51">
        <v>6</v>
      </c>
      <c r="W35" s="53">
        <v>4</v>
      </c>
      <c r="X35" s="54">
        <f t="shared" si="2"/>
        <v>44</v>
      </c>
      <c r="Y35" s="55">
        <f t="shared" si="3"/>
        <v>89</v>
      </c>
      <c r="Z35" s="56">
        <f t="shared" si="4"/>
        <v>76</v>
      </c>
      <c r="AA35" s="57">
        <f t="shared" si="5"/>
        <v>4</v>
      </c>
      <c r="AB35" s="64"/>
      <c r="AC35" s="58">
        <f t="shared" si="6"/>
        <v>13</v>
      </c>
      <c r="AD35" s="59">
        <v>5</v>
      </c>
      <c r="AE35" s="60">
        <f>HLOOKUP($AC35,[1]HH!$A$2:$AO$20,E$4+1)</f>
        <v>1</v>
      </c>
      <c r="AF35" s="60">
        <f>HLOOKUP($AC35,[1]HH!$A$2:$AO$20,F$4+1)</f>
        <v>1</v>
      </c>
      <c r="AG35" s="60">
        <f>HLOOKUP($AC35,[1]HH!$A$2:$AO$20,G$4+1)</f>
        <v>1</v>
      </c>
      <c r="AH35" s="60">
        <f>HLOOKUP($AC35,[1]HH!$A$2:$AO$20,H$4+1)</f>
        <v>0</v>
      </c>
      <c r="AI35" s="60">
        <f>HLOOKUP($AC35,[1]HH!$A$2:$AO$20,I$4+1)</f>
        <v>1</v>
      </c>
      <c r="AJ35" s="60">
        <f>HLOOKUP($AC35,[1]HH!$A$2:$AO$20,J$4+1)</f>
        <v>1</v>
      </c>
      <c r="AK35" s="60">
        <f>HLOOKUP($AC35,[1]HH!$A$2:$AO$20,K$4+1)</f>
        <v>1</v>
      </c>
      <c r="AL35" s="60">
        <f>HLOOKUP($AC35,[1]HH!$A$2:$AO$20,L$4+1)</f>
        <v>1</v>
      </c>
      <c r="AM35" s="60">
        <f>HLOOKUP($AC35,[1]HH!$A$2:$AO$20,M$4+1)</f>
        <v>0</v>
      </c>
      <c r="AN35" s="60"/>
      <c r="AO35" s="60">
        <f>HLOOKUP($AC35,[1]HH!$A$2:$AO$20,O$4+1)</f>
        <v>1</v>
      </c>
      <c r="AP35" s="60">
        <f>HLOOKUP($AC35,[1]HH!$A$2:$AO$20,P$4+1)</f>
        <v>0</v>
      </c>
      <c r="AQ35" s="60">
        <f>HLOOKUP($AC35,[1]HH!$A$2:$AO$20,Q$4+1)</f>
        <v>1</v>
      </c>
      <c r="AR35" s="60">
        <f>HLOOKUP($AC35,[1]HH!$A$2:$AO$20,R$4+1)</f>
        <v>1</v>
      </c>
      <c r="AS35" s="60">
        <f>HLOOKUP($AC35,[1]HH!$A$2:$AO$20,S$4+1)</f>
        <v>1</v>
      </c>
      <c r="AT35" s="60">
        <f>HLOOKUP($AC35,[1]HH!$A$2:$AO$20,T$4+1)</f>
        <v>0</v>
      </c>
      <c r="AU35" s="60">
        <f>HLOOKUP($AC35,[1]HH!$A$2:$AO$20,U$4+1)</f>
        <v>0</v>
      </c>
      <c r="AV35" s="60">
        <f>HLOOKUP($AC35,[1]HH!$A$2:$AO$20,V$4+1)</f>
        <v>1</v>
      </c>
      <c r="AW35" s="60">
        <f>HLOOKUP($AC35,[1]HH!$A$2:$AO$20,W$4+1)</f>
        <v>1</v>
      </c>
    </row>
    <row r="36" spans="1:49" ht="13.5" customHeight="1" x14ac:dyDescent="0.2">
      <c r="A36" s="71" t="s">
        <v>51</v>
      </c>
      <c r="B36" s="36"/>
      <c r="C36" s="37"/>
      <c r="D36" s="38"/>
      <c r="E36" s="72"/>
      <c r="F36" s="73"/>
      <c r="G36" s="72"/>
      <c r="H36" s="72"/>
      <c r="I36" s="72"/>
      <c r="J36" s="72"/>
      <c r="K36" s="72"/>
      <c r="L36" s="72"/>
      <c r="M36" s="72"/>
      <c r="N36" s="74"/>
      <c r="O36" s="72"/>
      <c r="P36" s="72"/>
      <c r="Q36" s="72"/>
      <c r="R36" s="75"/>
      <c r="S36" s="72"/>
      <c r="T36" s="72"/>
      <c r="U36" s="72"/>
      <c r="V36" s="72"/>
      <c r="W36" s="72"/>
      <c r="X36" s="43"/>
      <c r="Y36" s="44"/>
      <c r="Z36" s="44"/>
      <c r="AA36" s="45"/>
      <c r="AB36" s="46"/>
      <c r="AC36" s="33"/>
      <c r="AD36" s="47"/>
    </row>
    <row r="37" spans="1:49" s="88" customFormat="1" ht="13.5" customHeight="1" x14ac:dyDescent="0.2">
      <c r="A37" s="77" t="s">
        <v>52</v>
      </c>
      <c r="B37" s="78"/>
      <c r="C37" s="79"/>
      <c r="D37" s="80"/>
      <c r="E37" s="81"/>
      <c r="F37" s="82"/>
      <c r="G37" s="82"/>
      <c r="H37" s="82"/>
      <c r="I37" s="82"/>
      <c r="J37" s="82"/>
      <c r="K37" s="82"/>
      <c r="L37" s="82"/>
      <c r="M37" s="82"/>
      <c r="N37" s="82"/>
      <c r="O37" s="83"/>
      <c r="P37" s="82"/>
      <c r="Q37" s="82"/>
      <c r="R37" s="82"/>
      <c r="S37" s="82"/>
      <c r="T37" s="84"/>
      <c r="U37" s="82"/>
      <c r="V37" s="82"/>
      <c r="W37" s="82"/>
      <c r="X37" s="82"/>
      <c r="Y37" s="82"/>
      <c r="Z37" s="85"/>
      <c r="AA37" s="86"/>
      <c r="AB37" s="64"/>
      <c r="AC37" s="76"/>
      <c r="AD37" s="87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</row>
    <row r="38" spans="1:49" s="88" customFormat="1" ht="13.5" customHeight="1" x14ac:dyDescent="0.2">
      <c r="A38" s="89" t="s">
        <v>53</v>
      </c>
      <c r="B38" s="90"/>
      <c r="C38" s="79"/>
      <c r="D38" s="80"/>
      <c r="E38" s="81"/>
      <c r="F38" s="82"/>
      <c r="G38" s="82"/>
      <c r="H38" s="82"/>
      <c r="I38" s="82"/>
      <c r="J38" s="82"/>
      <c r="K38" s="82"/>
      <c r="L38" s="82"/>
      <c r="M38" s="82"/>
      <c r="N38" s="82"/>
      <c r="O38" s="83"/>
      <c r="P38" s="82"/>
      <c r="Q38" s="82"/>
      <c r="R38" s="82"/>
      <c r="S38" s="82"/>
      <c r="T38" s="84"/>
      <c r="U38" s="82"/>
      <c r="V38" s="82"/>
      <c r="W38" s="82"/>
      <c r="X38" s="82"/>
      <c r="Y38" s="82"/>
      <c r="Z38" s="85"/>
      <c r="AA38" s="86"/>
      <c r="AB38" s="64"/>
      <c r="AC38" s="76"/>
      <c r="AD38" s="87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</row>
    <row r="39" spans="1:49" ht="13.5" customHeight="1" x14ac:dyDescent="0.2">
      <c r="A39" s="64" t="s">
        <v>54</v>
      </c>
      <c r="B39" s="91"/>
      <c r="C39" s="79"/>
      <c r="D39" s="80"/>
      <c r="E39" s="81"/>
      <c r="F39" s="82"/>
      <c r="G39" s="82"/>
      <c r="H39" s="82"/>
      <c r="I39" s="82"/>
      <c r="J39" s="82"/>
      <c r="K39" s="82"/>
      <c r="L39" s="82"/>
      <c r="M39" s="82"/>
      <c r="N39" s="82"/>
      <c r="O39" s="83"/>
      <c r="P39" s="82"/>
      <c r="Q39" s="82"/>
      <c r="R39" s="82"/>
      <c r="S39" s="82"/>
      <c r="T39" s="84"/>
      <c r="U39" s="82"/>
      <c r="V39" s="82"/>
      <c r="W39" s="82"/>
      <c r="X39" s="82"/>
      <c r="Y39" s="82"/>
      <c r="Z39" s="85"/>
      <c r="AA39" s="86"/>
      <c r="AB39" s="64"/>
    </row>
    <row r="40" spans="1:49" ht="13.5" customHeight="1" x14ac:dyDescent="0.2">
      <c r="A40" s="64" t="s">
        <v>55</v>
      </c>
      <c r="B40" s="92"/>
      <c r="C40" s="79"/>
      <c r="D40" s="80"/>
      <c r="E40" s="81"/>
      <c r="F40" s="82"/>
      <c r="G40" s="82"/>
      <c r="H40" s="82"/>
      <c r="I40" s="82"/>
      <c r="J40" s="82"/>
      <c r="K40" s="82"/>
      <c r="L40" s="82"/>
      <c r="M40" s="82"/>
      <c r="N40" s="82"/>
      <c r="O40" s="83"/>
      <c r="P40" s="82"/>
      <c r="Q40" s="82"/>
      <c r="R40" s="82"/>
      <c r="S40" s="82"/>
      <c r="T40" s="84"/>
      <c r="U40" s="82"/>
      <c r="V40" s="82"/>
      <c r="W40" s="82"/>
      <c r="X40" s="82"/>
      <c r="Y40" s="82"/>
      <c r="Z40" s="85"/>
      <c r="AA40" s="86"/>
      <c r="AB40" s="64"/>
    </row>
  </sheetData>
  <conditionalFormatting sqref="AA41:AA1048576">
    <cfRule type="cellIs" priority="242" stopIfTrue="1" operator="lessThan">
      <formula>-12</formula>
    </cfRule>
  </conditionalFormatting>
  <conditionalFormatting sqref="AC22:AD30 AC31:AC35 AC5:AD14 AC18:AD20 AD16:AD17">
    <cfRule type="expression" priority="239">
      <formula>IF(D5=0,AC5=C5,AC5=C5)</formula>
    </cfRule>
  </conditionalFormatting>
  <conditionalFormatting sqref="AC5:AC6">
    <cfRule type="expression" priority="238">
      <formula>IF(D31=0,AC30=C31,AC30=C31)</formula>
    </cfRule>
  </conditionalFormatting>
  <conditionalFormatting sqref="S16:S20 S22:S35 P5:W14 G5:L14 E5:E14">
    <cfRule type="cellIs" priority="237" stopIfTrue="1" operator="equal">
      <formula>E$3+2</formula>
    </cfRule>
  </conditionalFormatting>
  <conditionalFormatting sqref="Q16:Q20 Q22:Q35">
    <cfRule type="cellIs" priority="233" stopIfTrue="1" operator="equal">
      <formula>Q$3+2</formula>
    </cfRule>
  </conditionalFormatting>
  <conditionalFormatting sqref="P16:P20 P22:P35">
    <cfRule type="cellIs" priority="229" stopIfTrue="1" operator="equal">
      <formula>P$3+2</formula>
    </cfRule>
  </conditionalFormatting>
  <conditionalFormatting sqref="R16:R20 R22:R35">
    <cfRule type="cellIs" priority="225" stopIfTrue="1" operator="equal">
      <formula>R$3+2</formula>
    </cfRule>
  </conditionalFormatting>
  <conditionalFormatting sqref="M16:M20 M22:M35 M5:M14">
    <cfRule type="cellIs" priority="219" operator="equal">
      <formula>M$3+2</formula>
    </cfRule>
  </conditionalFormatting>
  <conditionalFormatting sqref="G16:G20 G22:G35">
    <cfRule type="cellIs" priority="213" stopIfTrue="1" operator="equal">
      <formula>G$3+2</formula>
    </cfRule>
  </conditionalFormatting>
  <conditionalFormatting sqref="G16:G20 G22:G35 G5:G14">
    <cfRule type="cellIs" priority="210" operator="equal">
      <formula>0</formula>
    </cfRule>
  </conditionalFormatting>
  <conditionalFormatting sqref="H16:H20 H22:H35">
    <cfRule type="cellIs" priority="208" stopIfTrue="1" operator="equal">
      <formula>H$3+2</formula>
    </cfRule>
  </conditionalFormatting>
  <conditionalFormatting sqref="I16:I20 I22:I35">
    <cfRule type="cellIs" priority="204" stopIfTrue="1" operator="equal">
      <formula>I$3+2</formula>
    </cfRule>
  </conditionalFormatting>
  <conditionalFormatting sqref="J16:J20 J22:J35">
    <cfRule type="cellIs" priority="200" stopIfTrue="1" operator="equal">
      <formula>J$3+2</formula>
    </cfRule>
  </conditionalFormatting>
  <conditionalFormatting sqref="K16:K20 K22:K35">
    <cfRule type="cellIs" priority="199" stopIfTrue="1" operator="equal">
      <formula>K$3+2</formula>
    </cfRule>
  </conditionalFormatting>
  <conditionalFormatting sqref="L16:L20 L22:L35">
    <cfRule type="cellIs" priority="195" stopIfTrue="1" operator="equal">
      <formula>L$3+2</formula>
    </cfRule>
  </conditionalFormatting>
  <conditionalFormatting sqref="E16:E20 E22:E35">
    <cfRule type="cellIs" priority="191" stopIfTrue="1" operator="equal">
      <formula>E$3+2</formula>
    </cfRule>
  </conditionalFormatting>
  <conditionalFormatting sqref="F16:F20 F22:F35 F5:F14">
    <cfRule type="cellIs" priority="187" stopIfTrue="1" operator="equal">
      <formula>0</formula>
    </cfRule>
  </conditionalFormatting>
  <conditionalFormatting sqref="U16:U20 U22:U35">
    <cfRule type="cellIs" priority="180" stopIfTrue="1" operator="equal">
      <formula>U$3+2</formula>
    </cfRule>
  </conditionalFormatting>
  <conditionalFormatting sqref="V16:V20 V22:V35">
    <cfRule type="cellIs" priority="176" stopIfTrue="1" operator="equal">
      <formula>V$3+2</formula>
    </cfRule>
  </conditionalFormatting>
  <conditionalFormatting sqref="W16:W20 W22:W35">
    <cfRule type="cellIs" priority="172" stopIfTrue="1" operator="equal">
      <formula>W$3+2</formula>
    </cfRule>
  </conditionalFormatting>
  <conditionalFormatting sqref="AC31:AD36">
    <cfRule type="expression" priority="168">
      <formula>IF(D31=0,AC30=C31,AC30=C31)</formula>
    </cfRule>
  </conditionalFormatting>
  <conditionalFormatting sqref="AC5:AC6">
    <cfRule type="expression" priority="167">
      <formula>IF(D5=0,AC5=C5,AC5=C5)</formula>
    </cfRule>
  </conditionalFormatting>
  <conditionalFormatting sqref="AC3:AD4">
    <cfRule type="expression" priority="166">
      <formula>IF(D3=0,TRUE,IF(C3&gt;0,AC3=C3,AC3=D3))</formula>
    </cfRule>
  </conditionalFormatting>
  <conditionalFormatting sqref="T16:T20 T22:T35">
    <cfRule type="cellIs" priority="165" stopIfTrue="1" operator="equal">
      <formula>T$3+2</formula>
    </cfRule>
  </conditionalFormatting>
  <conditionalFormatting sqref="S15">
    <cfRule type="cellIs" priority="159" stopIfTrue="1" operator="equal">
      <formula>S$3+2</formula>
    </cfRule>
  </conditionalFormatting>
  <conditionalFormatting sqref="Q15">
    <cfRule type="cellIs" priority="155" stopIfTrue="1" operator="equal">
      <formula>Q$3+2</formula>
    </cfRule>
  </conditionalFormatting>
  <conditionalFormatting sqref="P15">
    <cfRule type="cellIs" priority="151" stopIfTrue="1" operator="equal">
      <formula>P$3+2</formula>
    </cfRule>
  </conditionalFormatting>
  <conditionalFormatting sqref="R15">
    <cfRule type="cellIs" priority="147" stopIfTrue="1" operator="equal">
      <formula>R$3+2</formula>
    </cfRule>
  </conditionalFormatting>
  <conditionalFormatting sqref="M15">
    <cfRule type="cellIs" priority="142" operator="equal">
      <formula>M$3+2</formula>
    </cfRule>
  </conditionalFormatting>
  <conditionalFormatting sqref="G15">
    <cfRule type="cellIs" priority="136" stopIfTrue="1" operator="equal">
      <formula>G$3+2</formula>
    </cfRule>
  </conditionalFormatting>
  <conditionalFormatting sqref="G15">
    <cfRule type="cellIs" priority="133" operator="equal">
      <formula>0</formula>
    </cfRule>
  </conditionalFormatting>
  <conditionalFormatting sqref="H15">
    <cfRule type="cellIs" priority="131" stopIfTrue="1" operator="equal">
      <formula>H$3+2</formula>
    </cfRule>
  </conditionalFormatting>
  <conditionalFormatting sqref="I15">
    <cfRule type="cellIs" priority="128" stopIfTrue="1" operator="equal">
      <formula>I$3+2</formula>
    </cfRule>
  </conditionalFormatting>
  <conditionalFormatting sqref="J15">
    <cfRule type="cellIs" priority="124" stopIfTrue="1" operator="equal">
      <formula>J$3+2</formula>
    </cfRule>
  </conditionalFormatting>
  <conditionalFormatting sqref="K15">
    <cfRule type="cellIs" priority="123" stopIfTrue="1" operator="equal">
      <formula>K$3+2</formula>
    </cfRule>
  </conditionalFormatting>
  <conditionalFormatting sqref="L15">
    <cfRule type="cellIs" priority="119" stopIfTrue="1" operator="equal">
      <formula>L$3+2</formula>
    </cfRule>
  </conditionalFormatting>
  <conditionalFormatting sqref="E15">
    <cfRule type="cellIs" priority="115" stopIfTrue="1" operator="equal">
      <formula>E$3+2</formula>
    </cfRule>
  </conditionalFormatting>
  <conditionalFormatting sqref="F15">
    <cfRule type="cellIs" priority="111" stopIfTrue="1" operator="equal">
      <formula>0</formula>
    </cfRule>
  </conditionalFormatting>
  <conditionalFormatting sqref="U15">
    <cfRule type="cellIs" priority="104" stopIfTrue="1" operator="equal">
      <formula>U$3+2</formula>
    </cfRule>
  </conditionalFormatting>
  <conditionalFormatting sqref="V15">
    <cfRule type="cellIs" priority="100" stopIfTrue="1" operator="equal">
      <formula>V$3+2</formula>
    </cfRule>
  </conditionalFormatting>
  <conditionalFormatting sqref="W15">
    <cfRule type="cellIs" priority="96" stopIfTrue="1" operator="equal">
      <formula>W$3+2</formula>
    </cfRule>
  </conditionalFormatting>
  <conditionalFormatting sqref="AC15:AD15 AC16:AC17">
    <cfRule type="expression" priority="92">
      <formula>IF(D15=0,AC15=C15,AC15=C15)</formula>
    </cfRule>
  </conditionalFormatting>
  <conditionalFormatting sqref="T15">
    <cfRule type="cellIs" priority="91" stopIfTrue="1" operator="equal">
      <formula>T$3+2</formula>
    </cfRule>
  </conditionalFormatting>
  <conditionalFormatting sqref="AA1 AA5:AA35">
    <cfRule type="cellIs" priority="84" stopIfTrue="1" operator="lessThan">
      <formula>-12</formula>
    </cfRule>
  </conditionalFormatting>
  <conditionalFormatting sqref="S21">
    <cfRule type="cellIs" priority="83" stopIfTrue="1" operator="equal">
      <formula>S$3+2</formula>
    </cfRule>
  </conditionalFormatting>
  <conditionalFormatting sqref="Q21">
    <cfRule type="cellIs" priority="79" stopIfTrue="1" operator="equal">
      <formula>Q$3+2</formula>
    </cfRule>
  </conditionalFormatting>
  <conditionalFormatting sqref="P21">
    <cfRule type="cellIs" priority="75" stopIfTrue="1" operator="equal">
      <formula>P$3+2</formula>
    </cfRule>
  </conditionalFormatting>
  <conditionalFormatting sqref="R21">
    <cfRule type="cellIs" priority="71" stopIfTrue="1" operator="equal">
      <formula>R$3+2</formula>
    </cfRule>
  </conditionalFormatting>
  <conditionalFormatting sqref="M21">
    <cfRule type="cellIs" priority="66" operator="equal">
      <formula>M$3+2</formula>
    </cfRule>
  </conditionalFormatting>
  <conditionalFormatting sqref="G21">
    <cfRule type="cellIs" priority="59" stopIfTrue="1" operator="equal">
      <formula>G$3+2</formula>
    </cfRule>
  </conditionalFormatting>
  <conditionalFormatting sqref="G21">
    <cfRule type="cellIs" priority="56" operator="equal">
      <formula>0</formula>
    </cfRule>
  </conditionalFormatting>
  <conditionalFormatting sqref="H21">
    <cfRule type="cellIs" priority="54" stopIfTrue="1" operator="equal">
      <formula>H$3+2</formula>
    </cfRule>
  </conditionalFormatting>
  <conditionalFormatting sqref="I21">
    <cfRule type="cellIs" priority="51" stopIfTrue="1" operator="equal">
      <formula>I$3+2</formula>
    </cfRule>
  </conditionalFormatting>
  <conditionalFormatting sqref="J21">
    <cfRule type="cellIs" priority="47" stopIfTrue="1" operator="equal">
      <formula>J$3+2</formula>
    </cfRule>
  </conditionalFormatting>
  <conditionalFormatting sqref="K21">
    <cfRule type="cellIs" priority="46" stopIfTrue="1" operator="equal">
      <formula>K$3+2</formula>
    </cfRule>
  </conditionalFormatting>
  <conditionalFormatting sqref="L21">
    <cfRule type="cellIs" priority="42" stopIfTrue="1" operator="equal">
      <formula>L$3+2</formula>
    </cfRule>
  </conditionalFormatting>
  <conditionalFormatting sqref="E21">
    <cfRule type="cellIs" priority="38" stopIfTrue="1" operator="equal">
      <formula>E$3+2</formula>
    </cfRule>
  </conditionalFormatting>
  <conditionalFormatting sqref="F21">
    <cfRule type="cellIs" priority="34" stopIfTrue="1" operator="equal">
      <formula>0</formula>
    </cfRule>
  </conditionalFormatting>
  <conditionalFormatting sqref="U21">
    <cfRule type="cellIs" priority="27" stopIfTrue="1" operator="equal">
      <formula>U$3+2</formula>
    </cfRule>
  </conditionalFormatting>
  <conditionalFormatting sqref="V21">
    <cfRule type="cellIs" priority="23" stopIfTrue="1" operator="equal">
      <formula>V$3+2</formula>
    </cfRule>
  </conditionalFormatting>
  <conditionalFormatting sqref="W21">
    <cfRule type="cellIs" priority="19" stopIfTrue="1" operator="equal">
      <formula>W$3+2</formula>
    </cfRule>
  </conditionalFormatting>
  <conditionalFormatting sqref="AC21:AD21">
    <cfRule type="expression" priority="15">
      <formula>IF(D21=0,AC21=C21,AC21=C21)</formula>
    </cfRule>
  </conditionalFormatting>
  <conditionalFormatting sqref="T21">
    <cfRule type="cellIs" priority="14" stopIfTrue="1" operator="equal">
      <formula>T$3+2</formula>
    </cfRule>
  </conditionalFormatting>
  <conditionalFormatting sqref="AA37:AA40">
    <cfRule type="cellIs" priority="7" stopIfTrue="1" operator="lessThan">
      <formula>-12</formula>
    </cfRule>
  </conditionalFormatting>
  <conditionalFormatting sqref="AA4">
    <cfRule type="cellIs" priority="5" stopIfTrue="1" operator="lessThan">
      <formula>-12</formula>
    </cfRule>
  </conditionalFormatting>
  <conditionalFormatting sqref="AA36">
    <cfRule type="cellIs" priority="3" stopIfTrue="1" operator="lessThan">
      <formula>-12</formula>
    </cfRule>
  </conditionalFormatting>
  <conditionalFormatting sqref="Z2 Z5:Z35">
    <cfRule type="cellIs" dxfId="180" priority="248" operator="lessThanOrEqual">
      <formula>$Z$2</formula>
    </cfRule>
  </conditionalFormatting>
  <conditionalFormatting sqref="Y2 Y5:Y35">
    <cfRule type="cellIs" dxfId="179" priority="247" operator="lessThanOrEqual">
      <formula>$Y$2</formula>
    </cfRule>
  </conditionalFormatting>
  <conditionalFormatting sqref="AO5:AW35">
    <cfRule type="cellIs" dxfId="178" priority="246" stopIfTrue="1" operator="greaterThan">
      <formula>$E$3+2+BO5</formula>
    </cfRule>
  </conditionalFormatting>
  <conditionalFormatting sqref="AO5:AW35">
    <cfRule type="cellIs" dxfId="177" priority="245" stopIfTrue="1" operator="greaterThan">
      <formula>$M$3+2+BO5</formula>
    </cfRule>
  </conditionalFormatting>
  <conditionalFormatting sqref="Y41:Y1048576">
    <cfRule type="cellIs" dxfId="176" priority="244" operator="equal">
      <formula>0</formula>
    </cfRule>
  </conditionalFormatting>
  <conditionalFormatting sqref="AA41:AA1048576">
    <cfRule type="cellIs" dxfId="175" priority="243" operator="lessThanOrEqual">
      <formula>-7</formula>
    </cfRule>
  </conditionalFormatting>
  <conditionalFormatting sqref="AA5:AA35">
    <cfRule type="cellIs" dxfId="174" priority="241" stopIfTrue="1" operator="lessThan">
      <formula>-10</formula>
    </cfRule>
  </conditionalFormatting>
  <conditionalFormatting sqref="AA5:AA35">
    <cfRule type="cellIs" dxfId="173" priority="240" operator="lessThanOrEqual">
      <formula>-7</formula>
    </cfRule>
  </conditionalFormatting>
  <conditionalFormatting sqref="S16:S20 S22:S35 O5:W14 K5:M14 G5:G14 I5:I14 E5:E14">
    <cfRule type="cellIs" dxfId="172" priority="236" stopIfTrue="1" operator="equal">
      <formula>E$3-1</formula>
    </cfRule>
  </conditionalFormatting>
  <conditionalFormatting sqref="S16:S20 S22:S35 O5:W14 G5:M14 E5:E14">
    <cfRule type="cellIs" dxfId="171" priority="235" stopIfTrue="1" operator="equal">
      <formula>E$3-2</formula>
    </cfRule>
  </conditionalFormatting>
  <conditionalFormatting sqref="S16:S20 S22:S35 S5:S14">
    <cfRule type="cellIs" dxfId="170" priority="234" stopIfTrue="1" operator="greaterThan">
      <formula>$S$3+2+AS5</formula>
    </cfRule>
  </conditionalFormatting>
  <conditionalFormatting sqref="Q16:Q20 Q22:Q35">
    <cfRule type="cellIs" dxfId="169" priority="232" stopIfTrue="1" operator="equal">
      <formula>Q$3-1</formula>
    </cfRule>
  </conditionalFormatting>
  <conditionalFormatting sqref="Q16:Q20 Q22:Q35">
    <cfRule type="cellIs" dxfId="168" priority="231" stopIfTrue="1" operator="equal">
      <formula>Q$3-2</formula>
    </cfRule>
  </conditionalFormatting>
  <conditionalFormatting sqref="Q16:Q20 Q22:Q35 Q5:Q14">
    <cfRule type="cellIs" dxfId="167" priority="230" stopIfTrue="1" operator="greaterThan">
      <formula>$Q$3+2+AQ5</formula>
    </cfRule>
  </conditionalFormatting>
  <conditionalFormatting sqref="P16:P20 P22:P35">
    <cfRule type="cellIs" dxfId="166" priority="228" stopIfTrue="1" operator="equal">
      <formula>P$3-1</formula>
    </cfRule>
  </conditionalFormatting>
  <conditionalFormatting sqref="P16:P20 P22:P35">
    <cfRule type="cellIs" dxfId="165" priority="227" stopIfTrue="1" operator="equal">
      <formula>P$3-2</formula>
    </cfRule>
  </conditionalFormatting>
  <conditionalFormatting sqref="P16:P20 P22:P35 P5:P14">
    <cfRule type="cellIs" dxfId="164" priority="226" stopIfTrue="1" operator="greaterThan">
      <formula>$P$3+2+AP5</formula>
    </cfRule>
  </conditionalFormatting>
  <conditionalFormatting sqref="R16:R20 R22:R35">
    <cfRule type="cellIs" dxfId="163" priority="224" stopIfTrue="1" operator="equal">
      <formula>R$3-1</formula>
    </cfRule>
  </conditionalFormatting>
  <conditionalFormatting sqref="R16:R20 R22:R35">
    <cfRule type="cellIs" dxfId="162" priority="223" stopIfTrue="1" operator="equal">
      <formula>R$3-2</formula>
    </cfRule>
  </conditionalFormatting>
  <conditionalFormatting sqref="R16:R20 R22:R35 R5:R14">
    <cfRule type="cellIs" dxfId="161" priority="222" stopIfTrue="1" operator="greaterThan">
      <formula>$R$3+2+AR5</formula>
    </cfRule>
  </conditionalFormatting>
  <conditionalFormatting sqref="O16:W20 O22:W35 O5:W14">
    <cfRule type="cellIs" dxfId="160" priority="221" stopIfTrue="1" operator="equal">
      <formula>0</formula>
    </cfRule>
  </conditionalFormatting>
  <conditionalFormatting sqref="Z2 Z5:Z35">
    <cfRule type="cellIs" dxfId="159" priority="220" operator="equal">
      <formula>0</formula>
    </cfRule>
  </conditionalFormatting>
  <conditionalFormatting sqref="M16:M20 M22:M35">
    <cfRule type="cellIs" dxfId="158" priority="218" stopIfTrue="1" operator="equal">
      <formula>M$3-1</formula>
    </cfRule>
  </conditionalFormatting>
  <conditionalFormatting sqref="M16:M20 M22:M35">
    <cfRule type="cellIs" dxfId="157" priority="217" stopIfTrue="1" operator="equal">
      <formula>M$3-2</formula>
    </cfRule>
  </conditionalFormatting>
  <conditionalFormatting sqref="J16:J20 J22:J35 J5:J14 H5:H14 F5:F14">
    <cfRule type="cellIs" dxfId="156" priority="216" stopIfTrue="1" operator="equal">
      <formula>F$3-1</formula>
    </cfRule>
  </conditionalFormatting>
  <conditionalFormatting sqref="J16:J20 J22:J35">
    <cfRule type="cellIs" dxfId="155" priority="215" stopIfTrue="1" operator="equal">
      <formula>J$3-2</formula>
    </cfRule>
  </conditionalFormatting>
  <conditionalFormatting sqref="J16:J20 J22:J35 J5:J14">
    <cfRule type="cellIs" dxfId="154" priority="214" stopIfTrue="1" operator="greaterThan">
      <formula>$J$3+2+AJ5</formula>
    </cfRule>
  </conditionalFormatting>
  <conditionalFormatting sqref="G16:G20 G22:G35">
    <cfRule type="cellIs" dxfId="153" priority="212" stopIfTrue="1" operator="equal">
      <formula>G$3-1</formula>
    </cfRule>
  </conditionalFormatting>
  <conditionalFormatting sqref="G16:G20 G22:G35">
    <cfRule type="cellIs" dxfId="152" priority="211" stopIfTrue="1" operator="equal">
      <formula>G$3-2</formula>
    </cfRule>
  </conditionalFormatting>
  <conditionalFormatting sqref="G16:G20 G22:G35 G5:G14">
    <cfRule type="cellIs" dxfId="151" priority="209" stopIfTrue="1" operator="greaterThan">
      <formula>$G$3+2+AG5</formula>
    </cfRule>
  </conditionalFormatting>
  <conditionalFormatting sqref="H16:H20 H22:H35">
    <cfRule type="cellIs" dxfId="150" priority="207" stopIfTrue="1" operator="equal">
      <formula>H$3-1</formula>
    </cfRule>
  </conditionalFormatting>
  <conditionalFormatting sqref="H16:H20 H22:H35">
    <cfRule type="cellIs" dxfId="149" priority="206" stopIfTrue="1" operator="equal">
      <formula>H$3-2</formula>
    </cfRule>
  </conditionalFormatting>
  <conditionalFormatting sqref="H5:H35">
    <cfRule type="cellIs" dxfId="148" priority="205" stopIfTrue="1" operator="greaterThan">
      <formula>$H$3+2+$AH5</formula>
    </cfRule>
  </conditionalFormatting>
  <conditionalFormatting sqref="I16:I20 I22:I35">
    <cfRule type="cellIs" dxfId="147" priority="203" stopIfTrue="1" operator="equal">
      <formula>I$3-1</formula>
    </cfRule>
  </conditionalFormatting>
  <conditionalFormatting sqref="I16:I20 I22:I35">
    <cfRule type="cellIs" dxfId="146" priority="202" stopIfTrue="1" operator="equal">
      <formula>I$3-2</formula>
    </cfRule>
  </conditionalFormatting>
  <conditionalFormatting sqref="I16:I20 I22:I35 I5:I14">
    <cfRule type="cellIs" dxfId="145" priority="201" stopIfTrue="1" operator="greaterThan">
      <formula>$I$3+2+AI5</formula>
    </cfRule>
  </conditionalFormatting>
  <conditionalFormatting sqref="K16:K20 K22:K35">
    <cfRule type="cellIs" dxfId="144" priority="198" stopIfTrue="1" operator="equal">
      <formula>K$3-1</formula>
    </cfRule>
  </conditionalFormatting>
  <conditionalFormatting sqref="K16:K20 K22:K35">
    <cfRule type="cellIs" dxfId="143" priority="197" stopIfTrue="1" operator="equal">
      <formula>K$3-2</formula>
    </cfRule>
  </conditionalFormatting>
  <conditionalFormatting sqref="K16:K20 K22:K35 K5:K14">
    <cfRule type="cellIs" dxfId="142" priority="196" stopIfTrue="1" operator="greaterThan">
      <formula>$K$3+2+AK5</formula>
    </cfRule>
  </conditionalFormatting>
  <conditionalFormatting sqref="L16:L20 L22:L35">
    <cfRule type="cellIs" dxfId="141" priority="194" stopIfTrue="1" operator="equal">
      <formula>L$3-1</formula>
    </cfRule>
  </conditionalFormatting>
  <conditionalFormatting sqref="L16:L20 L22:L35">
    <cfRule type="cellIs" dxfId="140" priority="193" stopIfTrue="1" operator="equal">
      <formula>L$3-2</formula>
    </cfRule>
  </conditionalFormatting>
  <conditionalFormatting sqref="L16:L20 L22:L35 L5:L14">
    <cfRule type="cellIs" dxfId="139" priority="192" stopIfTrue="1" operator="greaterThan">
      <formula>$L$3+2+AL5</formula>
    </cfRule>
  </conditionalFormatting>
  <conditionalFormatting sqref="E16:E20 E22:E35">
    <cfRule type="cellIs" dxfId="138" priority="190" stopIfTrue="1" operator="equal">
      <formula>E$3-2</formula>
    </cfRule>
  </conditionalFormatting>
  <conditionalFormatting sqref="E16:E20 E22:E35">
    <cfRule type="cellIs" dxfId="137" priority="189" stopIfTrue="1" operator="equal">
      <formula>E$3-1</formula>
    </cfRule>
  </conditionalFormatting>
  <conditionalFormatting sqref="E16:E20 E22:E35 E5:E14">
    <cfRule type="cellIs" dxfId="136" priority="188" stopIfTrue="1" operator="greaterThan">
      <formula>$E$3+2+AE5</formula>
    </cfRule>
  </conditionalFormatting>
  <conditionalFormatting sqref="F16:F20 F22:F35 F5:F14">
    <cfRule type="cellIs" dxfId="135" priority="186" stopIfTrue="1" operator="equal">
      <formula>F$3-2</formula>
    </cfRule>
  </conditionalFormatting>
  <conditionalFormatting sqref="F16:F20 F22:F35">
    <cfRule type="cellIs" dxfId="134" priority="185" stopIfTrue="1" operator="equal">
      <formula>F$3-1</formula>
    </cfRule>
  </conditionalFormatting>
  <conditionalFormatting sqref="F16:F20 F22:F35 F5:F14">
    <cfRule type="cellIs" dxfId="133" priority="184" stopIfTrue="1" operator="greaterThan">
      <formula>$F$3+2+AF5</formula>
    </cfRule>
  </conditionalFormatting>
  <conditionalFormatting sqref="O16:O20 O22:O35">
    <cfRule type="cellIs" dxfId="132" priority="183" stopIfTrue="1" operator="equal">
      <formula>O$3-2</formula>
    </cfRule>
  </conditionalFormatting>
  <conditionalFormatting sqref="O16:O20 O22:O35">
    <cfRule type="cellIs" dxfId="131" priority="182" stopIfTrue="1" operator="equal">
      <formula>O$3-1</formula>
    </cfRule>
  </conditionalFormatting>
  <conditionalFormatting sqref="O16:O20 O22:O35 O5:O14">
    <cfRule type="cellIs" dxfId="130" priority="181" stopIfTrue="1" operator="greaterThan">
      <formula>$O$3+2+AO5</formula>
    </cfRule>
  </conditionalFormatting>
  <conditionalFormatting sqref="U16:U20 U22:U35">
    <cfRule type="cellIs" dxfId="129" priority="179" stopIfTrue="1" operator="equal">
      <formula>U$3-1</formula>
    </cfRule>
  </conditionalFormatting>
  <conditionalFormatting sqref="U16:U20 U22:U35">
    <cfRule type="cellIs" dxfId="128" priority="178" stopIfTrue="1" operator="equal">
      <formula>U$3-2</formula>
    </cfRule>
  </conditionalFormatting>
  <conditionalFormatting sqref="U16:U20 U22:U35 U5:U14">
    <cfRule type="cellIs" dxfId="127" priority="177" stopIfTrue="1" operator="greaterThan">
      <formula>$U$3+2+AU5</formula>
    </cfRule>
  </conditionalFormatting>
  <conditionalFormatting sqref="V16:V20 V22:V35">
    <cfRule type="cellIs" dxfId="126" priority="175" stopIfTrue="1" operator="equal">
      <formula>V$3-1</formula>
    </cfRule>
  </conditionalFormatting>
  <conditionalFormatting sqref="V16:V20 V22:V35">
    <cfRule type="cellIs" dxfId="125" priority="174" stopIfTrue="1" operator="equal">
      <formula>V$3-2</formula>
    </cfRule>
  </conditionalFormatting>
  <conditionalFormatting sqref="V16:V20 V22:V35 V5:V14">
    <cfRule type="cellIs" dxfId="124" priority="173" stopIfTrue="1" operator="greaterThan">
      <formula>$V$3+2+AV5</formula>
    </cfRule>
  </conditionalFormatting>
  <conditionalFormatting sqref="W16:W20 W22:W35">
    <cfRule type="cellIs" dxfId="123" priority="171" stopIfTrue="1" operator="equal">
      <formula>W$3-1</formula>
    </cfRule>
  </conditionalFormatting>
  <conditionalFormatting sqref="W16:W20 W22:W35">
    <cfRule type="cellIs" dxfId="122" priority="170" stopIfTrue="1" operator="equal">
      <formula>W$3-2</formula>
    </cfRule>
  </conditionalFormatting>
  <conditionalFormatting sqref="W16:W20 W22:W35 W5:W14">
    <cfRule type="cellIs" dxfId="121" priority="169" stopIfTrue="1" operator="greaterThan">
      <formula>$W$3+2+AW5</formula>
    </cfRule>
  </conditionalFormatting>
  <conditionalFormatting sqref="T16:T20 T22:T35">
    <cfRule type="cellIs" dxfId="120" priority="164" stopIfTrue="1" operator="equal">
      <formula>T$3-1</formula>
    </cfRule>
  </conditionalFormatting>
  <conditionalFormatting sqref="T16:T20 T22:T35">
    <cfRule type="cellIs" dxfId="119" priority="163" stopIfTrue="1" operator="equal">
      <formula>T$3-2</formula>
    </cfRule>
  </conditionalFormatting>
  <conditionalFormatting sqref="T16:T20 T22:T35 T5:T14">
    <cfRule type="cellIs" dxfId="118" priority="162" stopIfTrue="1" operator="greaterThan">
      <formula>$T$3+2+AT5</formula>
    </cfRule>
  </conditionalFormatting>
  <conditionalFormatting sqref="M16:M20 M22:M35 M5:M14">
    <cfRule type="cellIs" dxfId="117" priority="161" stopIfTrue="1" operator="greaterThan">
      <formula>$M$3+2+AM5</formula>
    </cfRule>
  </conditionalFormatting>
  <conditionalFormatting sqref="Y1:Y2 Y5:Y35">
    <cfRule type="cellIs" dxfId="116" priority="160" operator="equal">
      <formula>0</formula>
    </cfRule>
  </conditionalFormatting>
  <conditionalFormatting sqref="S15">
    <cfRule type="cellIs" dxfId="115" priority="158" stopIfTrue="1" operator="equal">
      <formula>S$3-1</formula>
    </cfRule>
  </conditionalFormatting>
  <conditionalFormatting sqref="S15">
    <cfRule type="cellIs" dxfId="114" priority="157" stopIfTrue="1" operator="equal">
      <formula>S$3-2</formula>
    </cfRule>
  </conditionalFormatting>
  <conditionalFormatting sqref="S15">
    <cfRule type="cellIs" dxfId="113" priority="156" stopIfTrue="1" operator="greaterThan">
      <formula>$S$3+2+AS15</formula>
    </cfRule>
  </conditionalFormatting>
  <conditionalFormatting sqref="Q15">
    <cfRule type="cellIs" dxfId="112" priority="154" stopIfTrue="1" operator="equal">
      <formula>Q$3-1</formula>
    </cfRule>
  </conditionalFormatting>
  <conditionalFormatting sqref="Q15">
    <cfRule type="cellIs" dxfId="111" priority="153" stopIfTrue="1" operator="equal">
      <formula>Q$3-2</formula>
    </cfRule>
  </conditionalFormatting>
  <conditionalFormatting sqref="Q15">
    <cfRule type="cellIs" dxfId="110" priority="152" stopIfTrue="1" operator="greaterThan">
      <formula>$Q$3+2+AQ15</formula>
    </cfRule>
  </conditionalFormatting>
  <conditionalFormatting sqref="P15">
    <cfRule type="cellIs" dxfId="109" priority="150" stopIfTrue="1" operator="equal">
      <formula>P$3-1</formula>
    </cfRule>
  </conditionalFormatting>
  <conditionalFormatting sqref="P15">
    <cfRule type="cellIs" dxfId="108" priority="149" stopIfTrue="1" operator="equal">
      <formula>P$3-2</formula>
    </cfRule>
  </conditionalFormatting>
  <conditionalFormatting sqref="P15">
    <cfRule type="cellIs" dxfId="107" priority="148" stopIfTrue="1" operator="greaterThan">
      <formula>$P$3+2+AP15</formula>
    </cfRule>
  </conditionalFormatting>
  <conditionalFormatting sqref="R15">
    <cfRule type="cellIs" dxfId="106" priority="146" stopIfTrue="1" operator="equal">
      <formula>R$3-1</formula>
    </cfRule>
  </conditionalFormatting>
  <conditionalFormatting sqref="R15">
    <cfRule type="cellIs" dxfId="105" priority="145" stopIfTrue="1" operator="equal">
      <formula>R$3-2</formula>
    </cfRule>
  </conditionalFormatting>
  <conditionalFormatting sqref="R15">
    <cfRule type="cellIs" dxfId="104" priority="144" stopIfTrue="1" operator="greaterThan">
      <formula>$R$3+2+AR15</formula>
    </cfRule>
  </conditionalFormatting>
  <conditionalFormatting sqref="O15:W15">
    <cfRule type="cellIs" dxfId="103" priority="143" stopIfTrue="1" operator="equal">
      <formula>0</formula>
    </cfRule>
  </conditionalFormatting>
  <conditionalFormatting sqref="M15">
    <cfRule type="cellIs" dxfId="102" priority="141" stopIfTrue="1" operator="equal">
      <formula>M$3-1</formula>
    </cfRule>
  </conditionalFormatting>
  <conditionalFormatting sqref="M15">
    <cfRule type="cellIs" dxfId="101" priority="140" stopIfTrue="1" operator="equal">
      <formula>M$3-2</formula>
    </cfRule>
  </conditionalFormatting>
  <conditionalFormatting sqref="J15">
    <cfRule type="cellIs" dxfId="100" priority="139" stopIfTrue="1" operator="equal">
      <formula>J$3-1</formula>
    </cfRule>
  </conditionalFormatting>
  <conditionalFormatting sqref="J15">
    <cfRule type="cellIs" dxfId="99" priority="138" stopIfTrue="1" operator="equal">
      <formula>J$3-2</formula>
    </cfRule>
  </conditionalFormatting>
  <conditionalFormatting sqref="J15">
    <cfRule type="cellIs" dxfId="98" priority="137" stopIfTrue="1" operator="greaterThan">
      <formula>$J$3+2+AJ15</formula>
    </cfRule>
  </conditionalFormatting>
  <conditionalFormatting sqref="G15">
    <cfRule type="cellIs" dxfId="97" priority="135" stopIfTrue="1" operator="equal">
      <formula>G$3-1</formula>
    </cfRule>
  </conditionalFormatting>
  <conditionalFormatting sqref="G15">
    <cfRule type="cellIs" dxfId="96" priority="134" stopIfTrue="1" operator="equal">
      <formula>G$3-2</formula>
    </cfRule>
  </conditionalFormatting>
  <conditionalFormatting sqref="G15">
    <cfRule type="cellIs" dxfId="95" priority="132" stopIfTrue="1" operator="greaterThan">
      <formula>$G$3+2+AG15</formula>
    </cfRule>
  </conditionalFormatting>
  <conditionalFormatting sqref="H15">
    <cfRule type="cellIs" dxfId="94" priority="130" stopIfTrue="1" operator="equal">
      <formula>H$3-1</formula>
    </cfRule>
  </conditionalFormatting>
  <conditionalFormatting sqref="H15">
    <cfRule type="cellIs" dxfId="93" priority="129" stopIfTrue="1" operator="equal">
      <formula>H$3-2</formula>
    </cfRule>
  </conditionalFormatting>
  <conditionalFormatting sqref="I15">
    <cfRule type="cellIs" dxfId="92" priority="127" stopIfTrue="1" operator="equal">
      <formula>I$3-1</formula>
    </cfRule>
  </conditionalFormatting>
  <conditionalFormatting sqref="I15">
    <cfRule type="cellIs" dxfId="91" priority="126" stopIfTrue="1" operator="equal">
      <formula>I$3-2</formula>
    </cfRule>
  </conditionalFormatting>
  <conditionalFormatting sqref="I15">
    <cfRule type="cellIs" dxfId="90" priority="125" stopIfTrue="1" operator="greaterThan">
      <formula>$I$3+2+AI15</formula>
    </cfRule>
  </conditionalFormatting>
  <conditionalFormatting sqref="K15">
    <cfRule type="cellIs" dxfId="89" priority="122" stopIfTrue="1" operator="equal">
      <formula>K$3-1</formula>
    </cfRule>
  </conditionalFormatting>
  <conditionalFormatting sqref="K15">
    <cfRule type="cellIs" dxfId="88" priority="121" stopIfTrue="1" operator="equal">
      <formula>K$3-2</formula>
    </cfRule>
  </conditionalFormatting>
  <conditionalFormatting sqref="K15">
    <cfRule type="cellIs" dxfId="87" priority="120" stopIfTrue="1" operator="greaterThan">
      <formula>$K$3+2+AK15</formula>
    </cfRule>
  </conditionalFormatting>
  <conditionalFormatting sqref="L15">
    <cfRule type="cellIs" dxfId="86" priority="118" stopIfTrue="1" operator="equal">
      <formula>L$3-1</formula>
    </cfRule>
  </conditionalFormatting>
  <conditionalFormatting sqref="L15">
    <cfRule type="cellIs" dxfId="85" priority="117" stopIfTrue="1" operator="equal">
      <formula>L$3-2</formula>
    </cfRule>
  </conditionalFormatting>
  <conditionalFormatting sqref="L15">
    <cfRule type="cellIs" dxfId="84" priority="116" stopIfTrue="1" operator="greaterThan">
      <formula>$L$3+2+AL15</formula>
    </cfRule>
  </conditionalFormatting>
  <conditionalFormatting sqref="E15">
    <cfRule type="cellIs" dxfId="83" priority="114" stopIfTrue="1" operator="equal">
      <formula>E$3-2</formula>
    </cfRule>
  </conditionalFormatting>
  <conditionalFormatting sqref="E15">
    <cfRule type="cellIs" dxfId="82" priority="113" stopIfTrue="1" operator="equal">
      <formula>E$3-1</formula>
    </cfRule>
  </conditionalFormatting>
  <conditionalFormatting sqref="E15">
    <cfRule type="cellIs" dxfId="81" priority="112" stopIfTrue="1" operator="greaterThan">
      <formula>$E$3+2+AE15</formula>
    </cfRule>
  </conditionalFormatting>
  <conditionalFormatting sqref="F15">
    <cfRule type="cellIs" dxfId="80" priority="110" stopIfTrue="1" operator="equal">
      <formula>F$3-2</formula>
    </cfRule>
  </conditionalFormatting>
  <conditionalFormatting sqref="F15">
    <cfRule type="cellIs" dxfId="79" priority="109" stopIfTrue="1" operator="equal">
      <formula>F$3-1</formula>
    </cfRule>
  </conditionalFormatting>
  <conditionalFormatting sqref="F15">
    <cfRule type="cellIs" dxfId="78" priority="108" stopIfTrue="1" operator="greaterThan">
      <formula>$F$3+2+AF15</formula>
    </cfRule>
  </conditionalFormatting>
  <conditionalFormatting sqref="O15">
    <cfRule type="cellIs" dxfId="77" priority="107" stopIfTrue="1" operator="equal">
      <formula>O$3-2</formula>
    </cfRule>
  </conditionalFormatting>
  <conditionalFormatting sqref="O15">
    <cfRule type="cellIs" dxfId="76" priority="106" stopIfTrue="1" operator="equal">
      <formula>O$3-1</formula>
    </cfRule>
  </conditionalFormatting>
  <conditionalFormatting sqref="O15">
    <cfRule type="cellIs" dxfId="75" priority="105" stopIfTrue="1" operator="greaterThan">
      <formula>$O$3+2+AO15</formula>
    </cfRule>
  </conditionalFormatting>
  <conditionalFormatting sqref="U15">
    <cfRule type="cellIs" dxfId="74" priority="103" stopIfTrue="1" operator="equal">
      <formula>U$3-1</formula>
    </cfRule>
  </conditionalFormatting>
  <conditionalFormatting sqref="U15">
    <cfRule type="cellIs" dxfId="73" priority="102" stopIfTrue="1" operator="equal">
      <formula>U$3-2</formula>
    </cfRule>
  </conditionalFormatting>
  <conditionalFormatting sqref="U15">
    <cfRule type="cellIs" dxfId="72" priority="101" stopIfTrue="1" operator="greaterThan">
      <formula>$U$3+2+AU15</formula>
    </cfRule>
  </conditionalFormatting>
  <conditionalFormatting sqref="V15">
    <cfRule type="cellIs" dxfId="71" priority="99" stopIfTrue="1" operator="equal">
      <formula>V$3-1</formula>
    </cfRule>
  </conditionalFormatting>
  <conditionalFormatting sqref="V15">
    <cfRule type="cellIs" dxfId="70" priority="98" stopIfTrue="1" operator="equal">
      <formula>V$3-2</formula>
    </cfRule>
  </conditionalFormatting>
  <conditionalFormatting sqref="V15">
    <cfRule type="cellIs" dxfId="69" priority="97" stopIfTrue="1" operator="greaterThan">
      <formula>$V$3+2+AV15</formula>
    </cfRule>
  </conditionalFormatting>
  <conditionalFormatting sqref="W15">
    <cfRule type="cellIs" dxfId="68" priority="95" stopIfTrue="1" operator="equal">
      <formula>W$3-1</formula>
    </cfRule>
  </conditionalFormatting>
  <conditionalFormatting sqref="W15">
    <cfRule type="cellIs" dxfId="67" priority="94" stopIfTrue="1" operator="equal">
      <formula>W$3-2</formula>
    </cfRule>
  </conditionalFormatting>
  <conditionalFormatting sqref="W15">
    <cfRule type="cellIs" dxfId="66" priority="93" stopIfTrue="1" operator="greaterThan">
      <formula>$W$3+2+AW15</formula>
    </cfRule>
  </conditionalFormatting>
  <conditionalFormatting sqref="T15">
    <cfRule type="cellIs" dxfId="65" priority="90" stopIfTrue="1" operator="equal">
      <formula>T$3-1</formula>
    </cfRule>
  </conditionalFormatting>
  <conditionalFormatting sqref="T15">
    <cfRule type="cellIs" dxfId="64" priority="89" stopIfTrue="1" operator="equal">
      <formula>T$3-2</formula>
    </cfRule>
  </conditionalFormatting>
  <conditionalFormatting sqref="T15">
    <cfRule type="cellIs" dxfId="63" priority="88" stopIfTrue="1" operator="greaterThan">
      <formula>$T$3+2+AT15</formula>
    </cfRule>
  </conditionalFormatting>
  <conditionalFormatting sqref="M15">
    <cfRule type="cellIs" dxfId="62" priority="87" stopIfTrue="1" operator="greaterThan">
      <formula>$M$3+2+AM15</formula>
    </cfRule>
  </conditionalFormatting>
  <conditionalFormatting sqref="Y15">
    <cfRule type="cellIs" dxfId="61" priority="86" operator="equal">
      <formula>0</formula>
    </cfRule>
  </conditionalFormatting>
  <conditionalFormatting sqref="AA1 AA5:AA35">
    <cfRule type="cellIs" dxfId="60" priority="85" operator="lessThanOrEqual">
      <formula>-7</formula>
    </cfRule>
  </conditionalFormatting>
  <conditionalFormatting sqref="S21">
    <cfRule type="cellIs" dxfId="59" priority="82" stopIfTrue="1" operator="equal">
      <formula>S$3-1</formula>
    </cfRule>
  </conditionalFormatting>
  <conditionalFormatting sqref="S21">
    <cfRule type="cellIs" dxfId="58" priority="81" stopIfTrue="1" operator="equal">
      <formula>S$3-2</formula>
    </cfRule>
  </conditionalFormatting>
  <conditionalFormatting sqref="S21">
    <cfRule type="cellIs" dxfId="57" priority="80" stopIfTrue="1" operator="greaterThan">
      <formula>$S$3+2+AS21</formula>
    </cfRule>
  </conditionalFormatting>
  <conditionalFormatting sqref="Q21">
    <cfRule type="cellIs" dxfId="56" priority="78" stopIfTrue="1" operator="equal">
      <formula>Q$3-1</formula>
    </cfRule>
  </conditionalFormatting>
  <conditionalFormatting sqref="Q21">
    <cfRule type="cellIs" dxfId="55" priority="77" stopIfTrue="1" operator="equal">
      <formula>Q$3-2</formula>
    </cfRule>
  </conditionalFormatting>
  <conditionalFormatting sqref="Q21">
    <cfRule type="cellIs" dxfId="54" priority="76" stopIfTrue="1" operator="greaterThan">
      <formula>$Q$3+2+AQ21</formula>
    </cfRule>
  </conditionalFormatting>
  <conditionalFormatting sqref="P21">
    <cfRule type="cellIs" dxfId="53" priority="74" stopIfTrue="1" operator="equal">
      <formula>P$3-1</formula>
    </cfRule>
  </conditionalFormatting>
  <conditionalFormatting sqref="P21">
    <cfRule type="cellIs" dxfId="52" priority="73" stopIfTrue="1" operator="equal">
      <formula>P$3-2</formula>
    </cfRule>
  </conditionalFormatting>
  <conditionalFormatting sqref="P21">
    <cfRule type="cellIs" dxfId="51" priority="72" stopIfTrue="1" operator="greaterThan">
      <formula>$P$3+2+AP21</formula>
    </cfRule>
  </conditionalFormatting>
  <conditionalFormatting sqref="R21">
    <cfRule type="cellIs" dxfId="50" priority="70" stopIfTrue="1" operator="equal">
      <formula>R$3-1</formula>
    </cfRule>
  </conditionalFormatting>
  <conditionalFormatting sqref="R21">
    <cfRule type="cellIs" dxfId="49" priority="69" stopIfTrue="1" operator="equal">
      <formula>R$3-2</formula>
    </cfRule>
  </conditionalFormatting>
  <conditionalFormatting sqref="R21">
    <cfRule type="cellIs" dxfId="48" priority="68" stopIfTrue="1" operator="greaterThan">
      <formula>$R$3+2+AR21</formula>
    </cfRule>
  </conditionalFormatting>
  <conditionalFormatting sqref="O21:W21">
    <cfRule type="cellIs" dxfId="47" priority="67" stopIfTrue="1" operator="equal">
      <formula>0</formula>
    </cfRule>
  </conditionalFormatting>
  <conditionalFormatting sqref="M21">
    <cfRule type="cellIs" dxfId="46" priority="65" stopIfTrue="1" operator="equal">
      <formula>M$3-1</formula>
    </cfRule>
  </conditionalFormatting>
  <conditionalFormatting sqref="M21">
    <cfRule type="cellIs" dxfId="45" priority="64" stopIfTrue="1" operator="equal">
      <formula>M$3-2</formula>
    </cfRule>
  </conditionalFormatting>
  <conditionalFormatting sqref="M21">
    <cfRule type="cellIs" dxfId="44" priority="63" stopIfTrue="1" operator="greaterThan">
      <formula>$M$3+2+AM21</formula>
    </cfRule>
  </conditionalFormatting>
  <conditionalFormatting sqref="J21">
    <cfRule type="cellIs" dxfId="43" priority="62" stopIfTrue="1" operator="equal">
      <formula>J$3-1</formula>
    </cfRule>
  </conditionalFormatting>
  <conditionalFormatting sqref="J21">
    <cfRule type="cellIs" dxfId="42" priority="61" stopIfTrue="1" operator="equal">
      <formula>J$3-2</formula>
    </cfRule>
  </conditionalFormatting>
  <conditionalFormatting sqref="J21">
    <cfRule type="cellIs" dxfId="41" priority="60" stopIfTrue="1" operator="greaterThan">
      <formula>$J$3+2+AJ21</formula>
    </cfRule>
  </conditionalFormatting>
  <conditionalFormatting sqref="G21">
    <cfRule type="cellIs" dxfId="40" priority="58" stopIfTrue="1" operator="equal">
      <formula>G$3-1</formula>
    </cfRule>
  </conditionalFormatting>
  <conditionalFormatting sqref="G21">
    <cfRule type="cellIs" dxfId="39" priority="57" stopIfTrue="1" operator="equal">
      <formula>G$3-2</formula>
    </cfRule>
  </conditionalFormatting>
  <conditionalFormatting sqref="G21">
    <cfRule type="cellIs" dxfId="38" priority="55" stopIfTrue="1" operator="greaterThan">
      <formula>$G$3+2+AG21</formula>
    </cfRule>
  </conditionalFormatting>
  <conditionalFormatting sqref="H21">
    <cfRule type="cellIs" dxfId="37" priority="53" stopIfTrue="1" operator="equal">
      <formula>H$3-1</formula>
    </cfRule>
  </conditionalFormatting>
  <conditionalFormatting sqref="H21">
    <cfRule type="cellIs" dxfId="36" priority="52" stopIfTrue="1" operator="equal">
      <formula>H$3-2</formula>
    </cfRule>
  </conditionalFormatting>
  <conditionalFormatting sqref="I21">
    <cfRule type="cellIs" dxfId="35" priority="50" stopIfTrue="1" operator="equal">
      <formula>I$3-1</formula>
    </cfRule>
  </conditionalFormatting>
  <conditionalFormatting sqref="I21">
    <cfRule type="cellIs" dxfId="34" priority="49" stopIfTrue="1" operator="equal">
      <formula>I$3-2</formula>
    </cfRule>
  </conditionalFormatting>
  <conditionalFormatting sqref="I21">
    <cfRule type="cellIs" dxfId="33" priority="48" stopIfTrue="1" operator="greaterThan">
      <formula>$I$3+2+AI21</formula>
    </cfRule>
  </conditionalFormatting>
  <conditionalFormatting sqref="K21">
    <cfRule type="cellIs" dxfId="32" priority="45" stopIfTrue="1" operator="equal">
      <formula>K$3-1</formula>
    </cfRule>
  </conditionalFormatting>
  <conditionalFormatting sqref="K21">
    <cfRule type="cellIs" dxfId="31" priority="44" stopIfTrue="1" operator="equal">
      <formula>K$3-2</formula>
    </cfRule>
  </conditionalFormatting>
  <conditionalFormatting sqref="K21">
    <cfRule type="cellIs" dxfId="30" priority="43" stopIfTrue="1" operator="greaterThan">
      <formula>$K$3+2+AK21</formula>
    </cfRule>
  </conditionalFormatting>
  <conditionalFormatting sqref="L21">
    <cfRule type="cellIs" dxfId="29" priority="41" stopIfTrue="1" operator="equal">
      <formula>L$3-1</formula>
    </cfRule>
  </conditionalFormatting>
  <conditionalFormatting sqref="L21">
    <cfRule type="cellIs" dxfId="28" priority="40" stopIfTrue="1" operator="equal">
      <formula>L$3-2</formula>
    </cfRule>
  </conditionalFormatting>
  <conditionalFormatting sqref="L21">
    <cfRule type="cellIs" dxfId="27" priority="39" stopIfTrue="1" operator="greaterThan">
      <formula>$L$3+2+AL21</formula>
    </cfRule>
  </conditionalFormatting>
  <conditionalFormatting sqref="E21">
    <cfRule type="cellIs" dxfId="26" priority="37" stopIfTrue="1" operator="equal">
      <formula>E$3-2</formula>
    </cfRule>
  </conditionalFormatting>
  <conditionalFormatting sqref="E21">
    <cfRule type="cellIs" dxfId="25" priority="36" stopIfTrue="1" operator="equal">
      <formula>E$3-1</formula>
    </cfRule>
  </conditionalFormatting>
  <conditionalFormatting sqref="E21">
    <cfRule type="cellIs" dxfId="24" priority="35" stopIfTrue="1" operator="greaterThan">
      <formula>$E$3+2+AE21</formula>
    </cfRule>
  </conditionalFormatting>
  <conditionalFormatting sqref="F21">
    <cfRule type="cellIs" dxfId="23" priority="33" stopIfTrue="1" operator="equal">
      <formula>F$3-2</formula>
    </cfRule>
  </conditionalFormatting>
  <conditionalFormatting sqref="F21">
    <cfRule type="cellIs" dxfId="22" priority="32" stopIfTrue="1" operator="equal">
      <formula>F$3-1</formula>
    </cfRule>
  </conditionalFormatting>
  <conditionalFormatting sqref="F21">
    <cfRule type="cellIs" dxfId="21" priority="31" stopIfTrue="1" operator="greaterThan">
      <formula>$F$3+2+AF21</formula>
    </cfRule>
  </conditionalFormatting>
  <conditionalFormatting sqref="O21">
    <cfRule type="cellIs" dxfId="20" priority="30" stopIfTrue="1" operator="equal">
      <formula>O$3-2</formula>
    </cfRule>
  </conditionalFormatting>
  <conditionalFormatting sqref="O21">
    <cfRule type="cellIs" dxfId="19" priority="29" stopIfTrue="1" operator="equal">
      <formula>O$3-1</formula>
    </cfRule>
  </conditionalFormatting>
  <conditionalFormatting sqref="O21">
    <cfRule type="cellIs" dxfId="18" priority="28" stopIfTrue="1" operator="greaterThan">
      <formula>$O$3+2+AO21</formula>
    </cfRule>
  </conditionalFormatting>
  <conditionalFormatting sqref="U21">
    <cfRule type="cellIs" dxfId="17" priority="26" stopIfTrue="1" operator="equal">
      <formula>U$3-1</formula>
    </cfRule>
  </conditionalFormatting>
  <conditionalFormatting sqref="U21">
    <cfRule type="cellIs" dxfId="16" priority="25" stopIfTrue="1" operator="equal">
      <formula>U$3-2</formula>
    </cfRule>
  </conditionalFormatting>
  <conditionalFormatting sqref="U21">
    <cfRule type="cellIs" dxfId="15" priority="24" stopIfTrue="1" operator="greaterThan">
      <formula>$U$3+2+AU21</formula>
    </cfRule>
  </conditionalFormatting>
  <conditionalFormatting sqref="V21">
    <cfRule type="cellIs" dxfId="14" priority="22" stopIfTrue="1" operator="equal">
      <formula>V$3-1</formula>
    </cfRule>
  </conditionalFormatting>
  <conditionalFormatting sqref="V21">
    <cfRule type="cellIs" dxfId="13" priority="21" stopIfTrue="1" operator="equal">
      <formula>V$3-2</formula>
    </cfRule>
  </conditionalFormatting>
  <conditionalFormatting sqref="V21">
    <cfRule type="cellIs" dxfId="12" priority="20" stopIfTrue="1" operator="greaterThan">
      <formula>$V$3+2+AV21</formula>
    </cfRule>
  </conditionalFormatting>
  <conditionalFormatting sqref="W21">
    <cfRule type="cellIs" dxfId="11" priority="18" stopIfTrue="1" operator="equal">
      <formula>W$3-1</formula>
    </cfRule>
  </conditionalFormatting>
  <conditionalFormatting sqref="W21">
    <cfRule type="cellIs" dxfId="10" priority="17" stopIfTrue="1" operator="equal">
      <formula>W$3-2</formula>
    </cfRule>
  </conditionalFormatting>
  <conditionalFormatting sqref="W21">
    <cfRule type="cellIs" dxfId="9" priority="16" stopIfTrue="1" operator="greaterThan">
      <formula>$W$3+2+AW21</formula>
    </cfRule>
  </conditionalFormatting>
  <conditionalFormatting sqref="T21">
    <cfRule type="cellIs" dxfId="8" priority="13" stopIfTrue="1" operator="equal">
      <formula>T$3-1</formula>
    </cfRule>
  </conditionalFormatting>
  <conditionalFormatting sqref="T21">
    <cfRule type="cellIs" dxfId="7" priority="12" stopIfTrue="1" operator="equal">
      <formula>T$3-2</formula>
    </cfRule>
  </conditionalFormatting>
  <conditionalFormatting sqref="T21">
    <cfRule type="cellIs" dxfId="6" priority="11" stopIfTrue="1" operator="greaterThan">
      <formula>$T$3+2+AT21</formula>
    </cfRule>
  </conditionalFormatting>
  <conditionalFormatting sqref="Y21">
    <cfRule type="cellIs" dxfId="5" priority="10" stopIfTrue="1" operator="equal">
      <formula>0</formula>
    </cfRule>
  </conditionalFormatting>
  <conditionalFormatting sqref="Y37:Y40">
    <cfRule type="cellIs" dxfId="4" priority="9" operator="equal">
      <formula>0</formula>
    </cfRule>
  </conditionalFormatting>
  <conditionalFormatting sqref="AA37:AA40">
    <cfRule type="cellIs" dxfId="3" priority="8" operator="lessThanOrEqual">
      <formula>-7</formula>
    </cfRule>
  </conditionalFormatting>
  <conditionalFormatting sqref="AA4">
    <cfRule type="cellIs" dxfId="2" priority="6" operator="lessThanOrEqual">
      <formula>-7</formula>
    </cfRule>
  </conditionalFormatting>
  <conditionalFormatting sqref="AA36">
    <cfRule type="cellIs" dxfId="1" priority="4" operator="lessThanOrEqual">
      <formula>-7</formula>
    </cfRule>
  </conditionalFormatting>
  <conditionalFormatting sqref="AA2">
    <cfRule type="cellIs" priority="1" stopIfTrue="1" operator="lessThan">
      <formula>-12</formula>
    </cfRule>
  </conditionalFormatting>
  <conditionalFormatting sqref="AA2">
    <cfRule type="cellIs" dxfId="0" priority="2" operator="lessThanOrEqual">
      <formula>-7</formula>
    </cfRule>
  </conditionalFormatting>
  <hyperlinks>
    <hyperlink ref="A3" r:id="rId1" display="07/13/2022&gt;&gt;&gt;1:06pm" xr:uid="{FF310EB3-BD66-4CCF-98F5-D492A58AB110}"/>
  </hyperlinks>
  <printOptions gridLines="1"/>
  <pageMargins left="0.74791700000000005" right="0.74791700000000005" top="0.98402800000000012" bottom="0.98402800000000012" header="0.51111100000000009" footer="0.51111100000000009"/>
  <pageSetup paperSize="9" firstPageNumber="4294967295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Standings</vt:lpstr>
      <vt:lpstr>10-12</vt:lpstr>
      <vt:lpstr>09-28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Rudy Leichnam</dc:creator>
  <cp:lastModifiedBy>Rudy Leichnam</cp:lastModifiedBy>
  <dcterms:created xsi:type="dcterms:W3CDTF">2022-10-13T00:32:35Z</dcterms:created>
  <dcterms:modified xsi:type="dcterms:W3CDTF">2022-10-13T00:54:37Z</dcterms:modified>
</cp:coreProperties>
</file>